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TQoBnUcT3kZkoLgTj2QrDCA8yfcF3K8Q\masada-研發設計\技術Note (含圖面編碼原則)\新機規格表\"/>
    </mc:Choice>
  </mc:AlternateContent>
  <xr:revisionPtr revIDLastSave="0" documentId="13_ncr:1_{03816E03-9531-4722-B113-41A520D31FB3}" xr6:coauthVersionLast="47" xr6:coauthVersionMax="47" xr10:uidLastSave="{00000000-0000-0000-0000-000000000000}"/>
  <bookViews>
    <workbookView xWindow="-109" yWindow="-109" windowWidth="26301" windowHeight="14169" firstSheet="1" activeTab="1" xr2:uid="{00000000-000D-0000-FFFF-FFFF00000000}"/>
  </bookViews>
  <sheets>
    <sheet name="(範例) 规格调查表--1.7版" sheetId="11" state="hidden" r:id="rId1"/>
    <sheet name="(# 輸入號機) 规格调查表--2.1版" sheetId="10" r:id="rId2"/>
    <sheet name="下拉菜单" sheetId="2" r:id="rId3"/>
    <sheet name="版次订正记录" sheetId="4" state="hidden" r:id="rId4"/>
    <sheet name="土建示意图" sheetId="3" state="hidden" r:id="rId5"/>
  </sheets>
  <definedNames>
    <definedName name="_xlnm.Print_Area" localSheetId="1">'(# 輸入號機) 规格调查表--2.1版'!$A$1:$O$126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9" i="10" l="1"/>
  <c r="L27" i="10"/>
  <c r="E57" i="10"/>
  <c r="E59" i="10"/>
  <c r="E54" i="10"/>
  <c r="I34" i="10"/>
  <c r="N111" i="10"/>
  <c r="N114" i="10"/>
  <c r="N115" i="10"/>
  <c r="F106" i="10"/>
  <c r="I35" i="10"/>
  <c r="K41" i="10"/>
  <c r="M54" i="10"/>
  <c r="I38" i="10"/>
  <c r="I37" i="10"/>
  <c r="I36" i="10"/>
  <c r="I33" i="10"/>
  <c r="I32" i="10"/>
  <c r="I31" i="10"/>
  <c r="L42" i="10"/>
  <c r="N28" i="10"/>
  <c r="B50" i="10"/>
  <c r="N95" i="10"/>
  <c r="N98" i="10"/>
  <c r="F112" i="11"/>
  <c r="N111" i="11"/>
  <c r="N110" i="11"/>
  <c r="F110" i="11"/>
  <c r="N109" i="11"/>
  <c r="F109" i="11"/>
  <c r="F108" i="11"/>
  <c r="N107" i="11"/>
  <c r="F107" i="11"/>
  <c r="F106" i="11"/>
  <c r="N105" i="11"/>
  <c r="F105" i="11"/>
  <c r="F104" i="11"/>
  <c r="N103" i="11"/>
  <c r="N102" i="11"/>
  <c r="F102" i="11"/>
  <c r="N101" i="11"/>
  <c r="F101" i="11"/>
  <c r="N99" i="11"/>
  <c r="N98" i="11"/>
  <c r="F98" i="11"/>
  <c r="N97" i="11"/>
  <c r="F97" i="11"/>
  <c r="F96" i="11"/>
  <c r="F95" i="11"/>
  <c r="N94" i="11"/>
  <c r="F94" i="11"/>
  <c r="L63" i="11"/>
  <c r="D42" i="11"/>
  <c r="L42" i="11" s="1"/>
  <c r="L41" i="11"/>
  <c r="I41" i="11"/>
  <c r="N31" i="11"/>
  <c r="L29" i="11"/>
  <c r="L26" i="11"/>
  <c r="H26" i="11"/>
  <c r="N15" i="11"/>
  <c r="I15" i="11"/>
  <c r="N14" i="11"/>
  <c r="I14" i="11"/>
  <c r="D14" i="11"/>
  <c r="F95" i="10"/>
  <c r="F114" i="10"/>
  <c r="N113" i="10"/>
  <c r="N112" i="10"/>
  <c r="F112" i="10"/>
  <c r="F111" i="10"/>
  <c r="F110" i="10"/>
  <c r="F108" i="10"/>
  <c r="F105" i="10"/>
  <c r="N104" i="10"/>
  <c r="N103" i="10"/>
  <c r="F102" i="10"/>
  <c r="N101" i="10"/>
  <c r="F100" i="10"/>
  <c r="F99" i="10"/>
  <c r="F98" i="10"/>
  <c r="F97" i="10"/>
  <c r="F9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2" authorId="0" shapeId="0" xr:uid="{E5DEAD98-5E93-4833-A810-424314552606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联动是2台，群控是≧3台</t>
        </r>
      </text>
    </comment>
    <comment ref="B94" authorId="0" shapeId="0" xr:uid="{1F06E109-B041-40F6-9C5B-B54FBB276BC8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仅大陆地区才需选择</t>
        </r>
      </text>
    </comment>
    <comment ref="B101" authorId="0" shapeId="0" xr:uid="{5CD9E4A3-DD48-4097-9BF5-E4BB5F47C91E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11/9检讨：
   1.CRT选项先保留，待黄总确认后再回复，
   默纳克小区监控是否可以改繁体--郑广；
   2.选用前需先确认是否可制作；</t>
        </r>
      </text>
    </comment>
    <comment ref="B112" authorId="0" shapeId="0" xr:uid="{FCD3CE90-2E6B-45CD-AD34-157243D2AE3E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观光梯轿底、天井、轿壁外层遮羞板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4" authorId="0" shapeId="0" xr:uid="{C0E2533B-9A05-4530-9D27-168601C15A2A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联动是2台，群控是≧3台</t>
        </r>
      </text>
    </comment>
    <comment ref="B95" authorId="0" shapeId="0" xr:uid="{1F9E2FD6-5004-49A8-BAF8-5BCDA22488D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仅大陆地区才需选择</t>
        </r>
      </text>
    </comment>
    <comment ref="B102" authorId="0" shapeId="0" xr:uid="{3AD54D23-3220-44AC-A747-F313F51959A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11/9检讨：
   1.CRT选项先保留，待黄总确认后再回复，
   默纳克小区监控是否可以改繁体--郑广；
   2.选用前需先确认是否可制作；</t>
        </r>
      </text>
    </comment>
    <comment ref="B114" authorId="0" shapeId="0" xr:uid="{9414CF66-D1DA-4B3E-A1A4-8932829F5C72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观光梯轿底、天井、轿壁外层遮羞板</t>
        </r>
      </text>
    </comment>
  </commentList>
</comments>
</file>

<file path=xl/sharedStrings.xml><?xml version="1.0" encoding="utf-8"?>
<sst xmlns="http://schemas.openxmlformats.org/spreadsheetml/2006/main" count="1220" uniqueCount="794">
  <si>
    <t>450kg</t>
    <phoneticPr fontId="1" type="noConversion"/>
  </si>
  <si>
    <t>550kg</t>
    <phoneticPr fontId="1" type="noConversion"/>
  </si>
  <si>
    <t>600kg</t>
    <phoneticPr fontId="1" type="noConversion"/>
  </si>
  <si>
    <t>700kg</t>
    <phoneticPr fontId="1" type="noConversion"/>
  </si>
  <si>
    <t>750kg</t>
    <phoneticPr fontId="1" type="noConversion"/>
  </si>
  <si>
    <t>800kg</t>
    <phoneticPr fontId="1" type="noConversion"/>
  </si>
  <si>
    <t>900kg</t>
    <phoneticPr fontId="1" type="noConversion"/>
  </si>
  <si>
    <t>1000kg</t>
    <phoneticPr fontId="1" type="noConversion"/>
  </si>
  <si>
    <t>1150kg</t>
    <phoneticPr fontId="1" type="noConversion"/>
  </si>
  <si>
    <t>1350kg</t>
    <phoneticPr fontId="1" type="noConversion"/>
  </si>
  <si>
    <t>1600kg</t>
    <phoneticPr fontId="1" type="noConversion"/>
  </si>
  <si>
    <t>60m/min</t>
    <phoneticPr fontId="1" type="noConversion"/>
  </si>
  <si>
    <t>90m/min</t>
    <phoneticPr fontId="1" type="noConversion"/>
  </si>
  <si>
    <t>105m/min</t>
    <phoneticPr fontId="1" type="noConversion"/>
  </si>
  <si>
    <t>120m/min</t>
    <phoneticPr fontId="1" type="noConversion"/>
  </si>
  <si>
    <t>150m/min</t>
    <phoneticPr fontId="1" type="noConversion"/>
  </si>
  <si>
    <t>台数:</t>
    <phoneticPr fontId="1" type="noConversion"/>
  </si>
  <si>
    <t>客户名称:</t>
    <phoneticPr fontId="1" type="noConversion"/>
  </si>
  <si>
    <t>台湾</t>
  </si>
  <si>
    <t>1</t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</si>
  <si>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</si>
  <si>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</si>
  <si>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</si>
  <si>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</si>
  <si>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</si>
  <si>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</si>
  <si>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</si>
  <si>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</si>
  <si>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</si>
  <si>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</si>
  <si>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</si>
  <si>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</si>
  <si>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</si>
  <si>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</si>
  <si>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</si>
  <si>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</si>
  <si>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</si>
  <si>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</si>
  <si>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</si>
  <si>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</si>
  <si>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</si>
  <si>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</si>
  <si>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</si>
  <si>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</si>
  <si>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</si>
  <si>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</si>
  <si>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</si>
  <si>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</si>
  <si>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</si>
  <si>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</si>
  <si>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</si>
  <si>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</si>
  <si>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</si>
  <si>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</si>
  <si>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</si>
  <si>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</si>
  <si>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</si>
  <si>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</si>
  <si>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</si>
  <si>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</si>
  <si>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</si>
  <si>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</si>
  <si>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</si>
  <si>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</si>
  <si>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</si>
  <si>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</si>
  <si>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</si>
  <si>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</si>
  <si>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</si>
  <si>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</si>
  <si>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2</t>
    <phoneticPr fontId="1" type="noConversion"/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</si>
  <si>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</si>
  <si>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</si>
  <si>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</si>
  <si>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</si>
  <si>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</si>
  <si>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</si>
  <si>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</si>
  <si>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</si>
  <si>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</si>
  <si>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</si>
  <si>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×</t>
    <phoneticPr fontId="1" type="noConversion"/>
  </si>
  <si>
    <t>mm</t>
    <phoneticPr fontId="1" type="noConversion"/>
  </si>
  <si>
    <t>无</t>
  </si>
  <si>
    <t>无</t>
    <phoneticPr fontId="1" type="noConversion"/>
  </si>
  <si>
    <t>镜面不锈钢</t>
    <phoneticPr fontId="1" type="noConversion"/>
  </si>
  <si>
    <t>纯发纹不锈钢</t>
    <phoneticPr fontId="1" type="noConversion"/>
  </si>
  <si>
    <t>前侧:</t>
    <phoneticPr fontId="1" type="noConversion"/>
  </si>
  <si>
    <t>材质</t>
    <phoneticPr fontId="1" type="noConversion"/>
  </si>
  <si>
    <t>Q235A</t>
    <phoneticPr fontId="1" type="noConversion"/>
  </si>
  <si>
    <t>两侧两端:</t>
    <phoneticPr fontId="1" type="noConversion"/>
  </si>
  <si>
    <t>两侧中间:</t>
    <phoneticPr fontId="1" type="noConversion"/>
  </si>
  <si>
    <t>后侧两端:</t>
    <phoneticPr fontId="1" type="noConversion"/>
  </si>
  <si>
    <t>后侧中间:</t>
    <phoneticPr fontId="1" type="noConversion"/>
  </si>
  <si>
    <t>材质厚度</t>
    <phoneticPr fontId="1" type="noConversion"/>
  </si>
  <si>
    <t>镀钛不锈钢</t>
    <phoneticPr fontId="1" type="noConversion"/>
  </si>
  <si>
    <t>位置:</t>
    <phoneticPr fontId="1" type="noConversion"/>
  </si>
  <si>
    <t>普通,直角配</t>
    <phoneticPr fontId="1" type="noConversion"/>
  </si>
  <si>
    <t>一体式,直角配</t>
    <phoneticPr fontId="1" type="noConversion"/>
  </si>
  <si>
    <t>型号:</t>
    <phoneticPr fontId="1" type="noConversion"/>
  </si>
  <si>
    <t>备注</t>
    <phoneticPr fontId="1" type="noConversion"/>
  </si>
  <si>
    <t>地板</t>
    <phoneticPr fontId="1" type="noConversion"/>
  </si>
  <si>
    <t>PVC</t>
    <phoneticPr fontId="1" type="noConversion"/>
  </si>
  <si>
    <t>大理石</t>
    <phoneticPr fontId="1" type="noConversion"/>
  </si>
  <si>
    <t>天井</t>
    <phoneticPr fontId="1" type="noConversion"/>
  </si>
  <si>
    <t>kg</t>
    <phoneticPr fontId="1" type="noConversion"/>
  </si>
  <si>
    <t>2:1</t>
    <phoneticPr fontId="1" type="noConversion"/>
  </si>
  <si>
    <t>1:1</t>
    <phoneticPr fontId="1" type="noConversion"/>
  </si>
  <si>
    <t>载重:</t>
    <phoneticPr fontId="1" type="noConversion"/>
  </si>
  <si>
    <t>用途:</t>
    <phoneticPr fontId="1" type="noConversion"/>
  </si>
  <si>
    <t>速度:</t>
    <phoneticPr fontId="1" type="noConversion"/>
  </si>
  <si>
    <t>行程:</t>
    <phoneticPr fontId="1" type="noConversion"/>
  </si>
  <si>
    <t>主电源:</t>
    <phoneticPr fontId="1" type="noConversion"/>
  </si>
  <si>
    <t>220V/50HZ</t>
    <phoneticPr fontId="1" type="noConversion"/>
  </si>
  <si>
    <t>2000mm</t>
    <phoneticPr fontId="1" type="noConversion"/>
  </si>
  <si>
    <t>2100mm</t>
    <phoneticPr fontId="1" type="noConversion"/>
  </si>
  <si>
    <t>千鸟</t>
    <phoneticPr fontId="1" type="noConversion"/>
  </si>
  <si>
    <t>贯通</t>
    <phoneticPr fontId="1" type="noConversion"/>
  </si>
  <si>
    <t>层门:</t>
    <phoneticPr fontId="1" type="noConversion"/>
  </si>
  <si>
    <t>门保护:</t>
    <phoneticPr fontId="1" type="noConversion"/>
  </si>
  <si>
    <t>小门框:</t>
    <phoneticPr fontId="1" type="noConversion"/>
  </si>
  <si>
    <t>大门框:</t>
    <phoneticPr fontId="1" type="noConversion"/>
  </si>
  <si>
    <t>首层:</t>
    <phoneticPr fontId="1" type="noConversion"/>
  </si>
  <si>
    <t>其余层:</t>
    <phoneticPr fontId="1" type="noConversion"/>
  </si>
  <si>
    <t>部品</t>
    <phoneticPr fontId="1" type="noConversion"/>
  </si>
  <si>
    <t>前门楼层:</t>
    <phoneticPr fontId="1" type="noConversion"/>
  </si>
  <si>
    <t>后门楼层:</t>
    <phoneticPr fontId="1" type="noConversion"/>
  </si>
  <si>
    <t>1050kg</t>
    <phoneticPr fontId="1" type="noConversion"/>
  </si>
  <si>
    <t>海德汉1357</t>
    <phoneticPr fontId="1" type="noConversion"/>
  </si>
  <si>
    <t>sin/cos</t>
    <phoneticPr fontId="1" type="noConversion"/>
  </si>
  <si>
    <t>Φ450</t>
    <phoneticPr fontId="1" type="noConversion"/>
  </si>
  <si>
    <t>Φ420</t>
    <phoneticPr fontId="1" type="noConversion"/>
  </si>
  <si>
    <t>Φ550</t>
    <phoneticPr fontId="1" type="noConversion"/>
  </si>
  <si>
    <t>TK5A-1</t>
    <phoneticPr fontId="1" type="noConversion"/>
  </si>
  <si>
    <t>T89/B</t>
    <phoneticPr fontId="1" type="noConversion"/>
  </si>
  <si>
    <t>T75/B</t>
    <phoneticPr fontId="1" type="noConversion"/>
  </si>
  <si>
    <t>T114/B</t>
    <phoneticPr fontId="1" type="noConversion"/>
  </si>
  <si>
    <t>T127/B</t>
    <phoneticPr fontId="1" type="noConversion"/>
  </si>
  <si>
    <t>2200mm</t>
    <phoneticPr fontId="1" type="noConversion"/>
  </si>
  <si>
    <t>2300mm</t>
    <phoneticPr fontId="1" type="noConversion"/>
  </si>
  <si>
    <t>对重附安全钳</t>
    <phoneticPr fontId="1" type="noConversion"/>
  </si>
  <si>
    <t>我司负责</t>
    <phoneticPr fontId="1" type="noConversion"/>
  </si>
  <si>
    <t>出货方式</t>
    <phoneticPr fontId="1" type="noConversion"/>
  </si>
  <si>
    <t>无机房主机侧是否为卧室</t>
    <phoneticPr fontId="1" type="noConversion"/>
  </si>
  <si>
    <t>出入口牛腿</t>
    <phoneticPr fontId="1" type="noConversion"/>
  </si>
  <si>
    <t>紫外灯杀菌系统</t>
    <phoneticPr fontId="1" type="noConversion"/>
  </si>
  <si>
    <t>特殊操作</t>
    <phoneticPr fontId="1" type="noConversion"/>
  </si>
  <si>
    <t>地震管制</t>
    <phoneticPr fontId="1" type="noConversion"/>
  </si>
  <si>
    <t>语音合成</t>
    <phoneticPr fontId="1" type="noConversion"/>
  </si>
  <si>
    <t>次楼层停靠</t>
    <phoneticPr fontId="1" type="noConversion"/>
  </si>
  <si>
    <t>RS485接口</t>
    <phoneticPr fontId="1" type="noConversion"/>
  </si>
  <si>
    <t>自动返回基站</t>
    <phoneticPr fontId="1" type="noConversion"/>
  </si>
  <si>
    <t>能量回馈器</t>
    <phoneticPr fontId="1" type="noConversion"/>
  </si>
  <si>
    <t>误登录取消</t>
    <phoneticPr fontId="1" type="noConversion"/>
  </si>
  <si>
    <t>否</t>
    <phoneticPr fontId="1" type="noConversion"/>
  </si>
  <si>
    <t>保固年限</t>
    <phoneticPr fontId="1" type="noConversion"/>
  </si>
  <si>
    <t>再平层功能</t>
    <phoneticPr fontId="1" type="noConversion"/>
  </si>
  <si>
    <t>是</t>
    <phoneticPr fontId="1" type="noConversion"/>
  </si>
  <si>
    <t>开延长</t>
    <phoneticPr fontId="1" type="noConversion"/>
  </si>
  <si>
    <t>烤漆(色号7036)</t>
    <phoneticPr fontId="1" type="noConversion"/>
  </si>
  <si>
    <t>烤漆(色号7042)</t>
    <phoneticPr fontId="1" type="noConversion"/>
  </si>
  <si>
    <t>千鸟&amp;贯通:</t>
    <phoneticPr fontId="1" type="noConversion"/>
  </si>
  <si>
    <t>/</t>
    <phoneticPr fontId="1" type="noConversion"/>
  </si>
  <si>
    <t>ARD</t>
    <phoneticPr fontId="1" type="noConversion"/>
  </si>
  <si>
    <t>304短丝</t>
    <phoneticPr fontId="1" type="noConversion"/>
  </si>
  <si>
    <t>版次</t>
    <phoneticPr fontId="1" type="noConversion"/>
  </si>
  <si>
    <t>1.0</t>
    <phoneticPr fontId="1" type="noConversion"/>
  </si>
  <si>
    <t>内容</t>
    <phoneticPr fontId="1" type="noConversion"/>
  </si>
  <si>
    <t>作成/审核</t>
    <phoneticPr fontId="1" type="noConversion"/>
  </si>
  <si>
    <t>初版作成</t>
    <phoneticPr fontId="1" type="noConversion"/>
  </si>
  <si>
    <t>祝晓祥/李普祥</t>
    <phoneticPr fontId="1" type="noConversion"/>
  </si>
  <si>
    <t>时间</t>
    <phoneticPr fontId="1" type="noConversion"/>
  </si>
  <si>
    <t>2022.06.10</t>
    <phoneticPr fontId="1" type="noConversion"/>
  </si>
  <si>
    <t>1.1</t>
    <phoneticPr fontId="1" type="noConversion"/>
  </si>
  <si>
    <t>依照和巨龙检讨：不锈钢标配由长丝改为短丝</t>
    <phoneticPr fontId="1" type="noConversion"/>
  </si>
  <si>
    <t>制造编号:</t>
    <phoneticPr fontId="1" type="noConversion"/>
  </si>
  <si>
    <t>1.2</t>
    <phoneticPr fontId="1" type="noConversion"/>
  </si>
  <si>
    <t>机种</t>
    <phoneticPr fontId="1" type="noConversion"/>
  </si>
  <si>
    <t>其他</t>
    <phoneticPr fontId="1" type="noConversion"/>
  </si>
  <si>
    <t>MAQ100強驅梯</t>
    <phoneticPr fontId="1" type="noConversion"/>
  </si>
  <si>
    <t>MAZ100雜物梯</t>
    <phoneticPr fontId="1" type="noConversion"/>
  </si>
  <si>
    <t>机种:</t>
    <phoneticPr fontId="1" type="noConversion"/>
  </si>
  <si>
    <t>人乘</t>
    <phoneticPr fontId="1" type="noConversion"/>
  </si>
  <si>
    <t>预定交期:</t>
    <phoneticPr fontId="1" type="noConversion"/>
  </si>
  <si>
    <t>大陆</t>
    <phoneticPr fontId="1" type="noConversion"/>
  </si>
  <si>
    <t>安装地区:</t>
    <phoneticPr fontId="1" type="noConversion"/>
  </si>
  <si>
    <t>新梯</t>
    <phoneticPr fontId="1" type="noConversion"/>
  </si>
  <si>
    <t>类型:</t>
    <phoneticPr fontId="1" type="noConversion"/>
  </si>
  <si>
    <t>公共</t>
    <phoneticPr fontId="1" type="noConversion"/>
  </si>
  <si>
    <t>一般</t>
  </si>
  <si>
    <t>一般</t>
    <phoneticPr fontId="1" type="noConversion"/>
  </si>
  <si>
    <t>场合:</t>
    <phoneticPr fontId="1" type="noConversion"/>
  </si>
  <si>
    <t>层站门：</t>
    <phoneticPr fontId="1" type="noConversion"/>
  </si>
  <si>
    <t>照明:</t>
    <phoneticPr fontId="1" type="noConversion"/>
  </si>
  <si>
    <t>顶层:</t>
    <phoneticPr fontId="1" type="noConversion"/>
  </si>
  <si>
    <t>井道内法宽:</t>
    <phoneticPr fontId="1" type="noConversion"/>
  </si>
  <si>
    <t>底坑:</t>
    <phoneticPr fontId="1" type="noConversion"/>
  </si>
  <si>
    <t>井道结构:</t>
    <phoneticPr fontId="1" type="noConversion"/>
  </si>
  <si>
    <t>运转方式:</t>
    <phoneticPr fontId="1" type="noConversion"/>
  </si>
  <si>
    <t>单台</t>
  </si>
  <si>
    <t>填写日期:</t>
    <phoneticPr fontId="1" type="noConversion"/>
  </si>
  <si>
    <t>45m/min</t>
    <phoneticPr fontId="1" type="noConversion"/>
  </si>
  <si>
    <t>30m/min</t>
    <phoneticPr fontId="1" type="noConversion"/>
  </si>
  <si>
    <t>天井:</t>
    <phoneticPr fontId="1" type="noConversion"/>
  </si>
  <si>
    <t>MD001</t>
    <phoneticPr fontId="1" type="noConversion"/>
  </si>
  <si>
    <t>MD002</t>
  </si>
  <si>
    <t>MD003</t>
  </si>
  <si>
    <t>MD004</t>
  </si>
  <si>
    <t>MD005</t>
  </si>
  <si>
    <t>MD006</t>
  </si>
  <si>
    <t>MD007</t>
  </si>
  <si>
    <t>MD008</t>
  </si>
  <si>
    <t>MD009</t>
  </si>
  <si>
    <t>MD010</t>
  </si>
  <si>
    <t>MD011</t>
  </si>
  <si>
    <t>MD012</t>
  </si>
  <si>
    <t>地板:</t>
    <phoneticPr fontId="1" type="noConversion"/>
  </si>
  <si>
    <t>业主自理</t>
    <phoneticPr fontId="1" type="noConversion"/>
  </si>
  <si>
    <t>明镜:</t>
    <phoneticPr fontId="1" type="noConversion"/>
  </si>
  <si>
    <t>明镜</t>
    <phoneticPr fontId="1" type="noConversion"/>
  </si>
  <si>
    <t>ME001</t>
  </si>
  <si>
    <t>操纵盘型号</t>
    <phoneticPr fontId="1" type="noConversion"/>
  </si>
  <si>
    <t>标准</t>
  </si>
  <si>
    <t>残障操纵盘</t>
    <phoneticPr fontId="1" type="noConversion"/>
  </si>
  <si>
    <t>ML001</t>
    <phoneticPr fontId="1" type="noConversion"/>
  </si>
  <si>
    <t>ML002</t>
  </si>
  <si>
    <t>ML003</t>
  </si>
  <si>
    <t>ML004</t>
  </si>
  <si>
    <t>ML005</t>
  </si>
  <si>
    <t>ML006</t>
  </si>
  <si>
    <t>ML007</t>
  </si>
  <si>
    <t>ML008</t>
  </si>
  <si>
    <t>ML009</t>
  </si>
  <si>
    <t>ML010</t>
  </si>
  <si>
    <t>MC001</t>
    <phoneticPr fontId="1" type="noConversion"/>
  </si>
  <si>
    <t>MC002</t>
  </si>
  <si>
    <t>MC003</t>
  </si>
  <si>
    <t>MC004</t>
  </si>
  <si>
    <t>两侧</t>
    <phoneticPr fontId="1" type="noConversion"/>
  </si>
  <si>
    <t>外呼:</t>
    <phoneticPr fontId="1" type="noConversion"/>
  </si>
  <si>
    <t>外呼</t>
    <phoneticPr fontId="1" type="noConversion"/>
  </si>
  <si>
    <t>开门形式:</t>
    <phoneticPr fontId="1" type="noConversion"/>
  </si>
  <si>
    <t>2P-CO</t>
  </si>
  <si>
    <t>2P-CO</t>
    <phoneticPr fontId="1" type="noConversion"/>
  </si>
  <si>
    <t>4P-CO</t>
    <phoneticPr fontId="1" type="noConversion"/>
  </si>
  <si>
    <t>耐火:</t>
    <phoneticPr fontId="1" type="noConversion"/>
  </si>
  <si>
    <t>号机:</t>
    <phoneticPr fontId="1" type="noConversion"/>
  </si>
  <si>
    <t>按钮&amp;显示:</t>
    <phoneticPr fontId="1" type="noConversion"/>
  </si>
  <si>
    <t>群控</t>
    <phoneticPr fontId="1" type="noConversion"/>
  </si>
  <si>
    <t>轎廂側電子佈告欄</t>
    <phoneticPr fontId="1" type="noConversion"/>
  </si>
  <si>
    <t>标配</t>
    <phoneticPr fontId="1" type="noConversion"/>
  </si>
  <si>
    <t>专用运转</t>
    <phoneticPr fontId="1" type="noConversion"/>
  </si>
  <si>
    <t>司机操作</t>
    <phoneticPr fontId="1" type="noConversion"/>
  </si>
  <si>
    <t>标配功能</t>
    <phoneticPr fontId="1" type="noConversion"/>
  </si>
  <si>
    <t>选配功能</t>
  </si>
  <si>
    <t>中央监控系统(CRT)</t>
    <phoneticPr fontId="1" type="noConversion"/>
  </si>
  <si>
    <t>井道照明</t>
    <phoneticPr fontId="1" type="noConversion"/>
  </si>
  <si>
    <t>轿厢附到站钟GONG</t>
    <phoneticPr fontId="1" type="noConversion"/>
  </si>
  <si>
    <t>临时层门(IB)</t>
    <phoneticPr fontId="1" type="noConversion"/>
  </si>
  <si>
    <t>停数:</t>
    <phoneticPr fontId="1" type="noConversion"/>
  </si>
  <si>
    <t>形式:</t>
    <phoneticPr fontId="1" type="noConversion"/>
  </si>
  <si>
    <t>手势</t>
    <phoneticPr fontId="1" type="noConversion"/>
  </si>
  <si>
    <t>APP</t>
    <phoneticPr fontId="1" type="noConversion"/>
  </si>
  <si>
    <t>三大件进口</t>
    <phoneticPr fontId="1" type="noConversion"/>
  </si>
  <si>
    <t>依公司标准</t>
    <phoneticPr fontId="1" type="noConversion"/>
  </si>
  <si>
    <t>＋</t>
    <phoneticPr fontId="1" type="noConversion"/>
  </si>
  <si>
    <t>依标准</t>
  </si>
  <si>
    <t>依标准</t>
    <phoneticPr fontId="1" type="noConversion"/>
  </si>
  <si>
    <t>火灾</t>
    <phoneticPr fontId="1" type="noConversion"/>
  </si>
  <si>
    <t>刷卡机管制
(轿厢侧)</t>
    <phoneticPr fontId="1" type="noConversion"/>
  </si>
  <si>
    <t>刷卡机管制
(乘场侧)</t>
    <phoneticPr fontId="1" type="noConversion"/>
  </si>
  <si>
    <t>依实际使用状况，重新排版；</t>
    <phoneticPr fontId="1" type="noConversion"/>
  </si>
  <si>
    <t>祝</t>
    <phoneticPr fontId="1" type="noConversion"/>
  </si>
  <si>
    <t>物联网</t>
    <phoneticPr fontId="1" type="noConversion"/>
  </si>
  <si>
    <t>病床</t>
    <phoneticPr fontId="1" type="noConversion"/>
  </si>
  <si>
    <t>临时轿门(IB)</t>
    <phoneticPr fontId="1" type="noConversion"/>
  </si>
  <si>
    <t>否，不允许</t>
    <phoneticPr fontId="1" type="noConversion"/>
  </si>
  <si>
    <t>全高:</t>
    <phoneticPr fontId="1" type="noConversion"/>
  </si>
  <si>
    <t>特记</t>
    <phoneticPr fontId="1" type="noConversion"/>
  </si>
  <si>
    <t>预留厚度:</t>
    <phoneticPr fontId="1" type="noConversion"/>
  </si>
  <si>
    <t>特记事项</t>
    <phoneticPr fontId="1" type="noConversion"/>
  </si>
  <si>
    <t>面板材质:</t>
    <phoneticPr fontId="1" type="noConversion"/>
  </si>
  <si>
    <t>见特记事项</t>
    <phoneticPr fontId="1" type="noConversion"/>
  </si>
  <si>
    <t>2400mm</t>
    <phoneticPr fontId="1" type="noConversion"/>
  </si>
  <si>
    <t>2S-L</t>
    <phoneticPr fontId="1" type="noConversion"/>
  </si>
  <si>
    <t>2S-R</t>
    <phoneticPr fontId="1" type="noConversion"/>
  </si>
  <si>
    <t>楼层:</t>
    <phoneticPr fontId="1" type="noConversion"/>
  </si>
  <si>
    <t>到站灯</t>
    <phoneticPr fontId="1" type="noConversion"/>
  </si>
  <si>
    <t>MG001</t>
    <phoneticPr fontId="1" type="noConversion"/>
  </si>
  <si>
    <t>MG002</t>
  </si>
  <si>
    <t>MG003</t>
  </si>
  <si>
    <t>MG004</t>
  </si>
  <si>
    <t>MG005</t>
  </si>
  <si>
    <t>MG006</t>
  </si>
  <si>
    <t>材质:</t>
    <phoneticPr fontId="1" type="noConversion"/>
  </si>
  <si>
    <t>扶手:</t>
    <phoneticPr fontId="1" type="noConversion"/>
  </si>
  <si>
    <t>位置</t>
    <phoneticPr fontId="1" type="noConversion"/>
  </si>
  <si>
    <t>特记事项：</t>
    <phoneticPr fontId="1" type="noConversion"/>
  </si>
  <si>
    <t>改訂履歷：</t>
    <phoneticPr fontId="1" type="noConversion"/>
  </si>
  <si>
    <t>PS:井道最终依土建图为准；</t>
    <phoneticPr fontId="1" type="noConversion"/>
  </si>
  <si>
    <t>预留装潢厚度</t>
    <phoneticPr fontId="1" type="noConversion"/>
  </si>
  <si>
    <t>基准阶楼层:</t>
    <phoneticPr fontId="1" type="noConversion"/>
  </si>
  <si>
    <t>观光梯外妆板</t>
    <phoneticPr fontId="1" type="noConversion"/>
  </si>
  <si>
    <t>刷卡机</t>
    <phoneticPr fontId="1" type="noConversion"/>
  </si>
  <si>
    <t>人脸识别</t>
    <phoneticPr fontId="1" type="noConversion"/>
  </si>
  <si>
    <t>夏普空气清净机</t>
    <phoneticPr fontId="1" type="noConversion"/>
  </si>
  <si>
    <t>冷气(歌林)</t>
    <phoneticPr fontId="1" type="noConversion"/>
  </si>
  <si>
    <t>标准大门框</t>
    <phoneticPr fontId="1" type="noConversion"/>
  </si>
  <si>
    <t>大门框附幕板</t>
    <phoneticPr fontId="1" type="noConversion"/>
  </si>
  <si>
    <t>2022.11.09</t>
    <phoneticPr fontId="1" type="noConversion"/>
  </si>
  <si>
    <t>满载直驶</t>
  </si>
  <si>
    <t>出口木箱</t>
    <phoneticPr fontId="1" type="noConversion"/>
  </si>
  <si>
    <t>安装地址:</t>
    <phoneticPr fontId="1" type="noConversion"/>
  </si>
  <si>
    <t>联/群控号机:</t>
    <phoneticPr fontId="1" type="noConversion"/>
  </si>
  <si>
    <t>層</t>
    <phoneticPr fontId="1" type="noConversion"/>
  </si>
  <si>
    <t>站</t>
    <phoneticPr fontId="1" type="noConversion"/>
  </si>
  <si>
    <t>門</t>
    <phoneticPr fontId="1" type="noConversion"/>
  </si>
  <si>
    <t>轎廂:</t>
    <phoneticPr fontId="1" type="noConversion"/>
  </si>
  <si>
    <t>轎廂</t>
    <phoneticPr fontId="1" type="noConversion"/>
  </si>
  <si>
    <t>MA002</t>
  </si>
  <si>
    <t>轿厢內法寬:</t>
    <phoneticPr fontId="1" type="noConversion"/>
  </si>
  <si>
    <t>开门高:</t>
    <phoneticPr fontId="1" type="noConversion"/>
  </si>
  <si>
    <t>开门宽:</t>
    <phoneticPr fontId="1" type="noConversion"/>
  </si>
  <si>
    <t>標準選型:</t>
    <phoneticPr fontId="1" type="noConversion"/>
  </si>
  <si>
    <t xml:space="preserve">  P.S.法規規定逃生窗400*500</t>
    <phoneticPr fontId="1" type="noConversion"/>
  </si>
  <si>
    <t>轎壁侧板位置</t>
    <phoneticPr fontId="1" type="noConversion"/>
  </si>
  <si>
    <t>发纹不锈钢</t>
  </si>
  <si>
    <t>预留装潢重:</t>
    <phoneticPr fontId="1" type="noConversion"/>
  </si>
  <si>
    <t xml:space="preserve"> P.S：基准阶标配外呼锁</t>
    <phoneticPr fontId="1" type="noConversion"/>
  </si>
  <si>
    <t>FL</t>
    <phoneticPr fontId="1" type="noConversion"/>
  </si>
  <si>
    <t>PS:外呼/操纵盘等,於残障时需附盲文点字板,盲文点字板由台北自理,上海需注意按钮之间的间隙；</t>
    <phoneticPr fontId="1" type="noConversion"/>
  </si>
  <si>
    <t>副操纵盘型号</t>
    <phoneticPr fontId="1" type="noConversion"/>
  </si>
  <si>
    <t>主操纵盘型号</t>
    <phoneticPr fontId="1" type="noConversion"/>
  </si>
  <si>
    <t>耐火楼层:</t>
    <phoneticPr fontId="1" type="noConversion"/>
  </si>
  <si>
    <t>轿厢象限示意圖</t>
    <phoneticPr fontId="1" type="noConversion"/>
  </si>
  <si>
    <t>井道內法深:</t>
    <phoneticPr fontId="1" type="noConversion"/>
  </si>
  <si>
    <t>橫向顯示器</t>
    <phoneticPr fontId="1" type="noConversion"/>
  </si>
  <si>
    <t>內法深:</t>
    <phoneticPr fontId="1" type="noConversion"/>
  </si>
  <si>
    <t>內法高:</t>
    <phoneticPr fontId="1" type="noConversion"/>
  </si>
  <si>
    <t>面板材质&amp;位置:</t>
    <phoneticPr fontId="1" type="noConversion"/>
  </si>
  <si>
    <t>色号(依様本填写)</t>
    <phoneticPr fontId="1" type="noConversion"/>
  </si>
  <si>
    <t>例 : [A] 外呼選型變更  2022.11.22 郭承瑋</t>
    <phoneticPr fontId="1" type="noConversion"/>
  </si>
  <si>
    <t>1.3</t>
    <phoneticPr fontId="1" type="noConversion"/>
  </si>
  <si>
    <t>依營業使用状况，重新修正；</t>
    <phoneticPr fontId="1" type="noConversion"/>
  </si>
  <si>
    <t>郭</t>
    <phoneticPr fontId="1" type="noConversion"/>
  </si>
  <si>
    <t>2022.11.22</t>
    <phoneticPr fontId="1" type="noConversion"/>
  </si>
  <si>
    <t xml:space="preserve"> P.S:主操纵盘标准位置为左前側板</t>
    <phoneticPr fontId="4" type="noConversion"/>
  </si>
  <si>
    <t xml:space="preserve"> P.S:残障主操纵盘标准位置为右側中央</t>
    <phoneticPr fontId="4" type="noConversion"/>
  </si>
  <si>
    <t>耐火停数:</t>
    <phoneticPr fontId="1" type="noConversion"/>
  </si>
  <si>
    <t>否</t>
  </si>
  <si>
    <t>安装楼层:</t>
    <phoneticPr fontId="4" type="noConversion"/>
  </si>
  <si>
    <t>层楼名：</t>
    <phoneticPr fontId="1" type="noConversion"/>
  </si>
  <si>
    <t>橫顯</t>
    <phoneticPr fontId="1" type="noConversion"/>
  </si>
  <si>
    <t>PS:非标轿厢內法，請依实際尺寸填写；</t>
    <phoneticPr fontId="1" type="noConversion"/>
  </si>
  <si>
    <t>3相4线制380V/60HZ</t>
  </si>
  <si>
    <t>PS:如其余层有大、小门框区別，请于备注栏填写。</t>
    <phoneticPr fontId="1" type="noConversion"/>
  </si>
  <si>
    <t>色号(依様本)</t>
    <phoneticPr fontId="1" type="noConversion"/>
  </si>
  <si>
    <t>1000kg</t>
  </si>
  <si>
    <t>90m/min</t>
  </si>
  <si>
    <t>人乘</t>
  </si>
  <si>
    <r>
      <t>残障</t>
    </r>
    <r>
      <rPr>
        <b/>
        <sz val="11"/>
        <color rgb="FFFF0000"/>
        <rFont val="Microsoft JhengHei Light"/>
        <family val="2"/>
        <charset val="136"/>
      </rPr>
      <t>主</t>
    </r>
    <r>
      <rPr>
        <sz val="11"/>
        <color theme="1"/>
        <rFont val="Microsoft JhengHei Light"/>
        <family val="2"/>
        <charset val="136"/>
      </rPr>
      <t>操纵盘</t>
    </r>
    <phoneticPr fontId="1" type="noConversion"/>
  </si>
  <si>
    <r>
      <t>残障</t>
    </r>
    <r>
      <rPr>
        <b/>
        <sz val="11"/>
        <color rgb="FFFF0000"/>
        <rFont val="Microsoft JhengHei Light"/>
        <family val="2"/>
        <charset val="136"/>
      </rPr>
      <t>副</t>
    </r>
    <r>
      <rPr>
        <sz val="11"/>
        <color theme="1"/>
        <rFont val="Microsoft JhengHei Light"/>
        <family val="2"/>
        <charset val="136"/>
      </rPr>
      <t>操纵盘</t>
    </r>
    <phoneticPr fontId="1" type="noConversion"/>
  </si>
  <si>
    <r>
      <t xml:space="preserve">轿厢摄像头
</t>
    </r>
    <r>
      <rPr>
        <sz val="12"/>
        <rFont val="Microsoft JhengHei Light"/>
        <family val="2"/>
        <charset val="136"/>
      </rPr>
      <t>(CCTV)</t>
    </r>
    <phoneticPr fontId="1" type="noConversion"/>
  </si>
  <si>
    <t>1.4</t>
    <phoneticPr fontId="1" type="noConversion"/>
  </si>
  <si>
    <t>H10 追加全机旧改</t>
    <phoneticPr fontId="1" type="noConversion"/>
  </si>
  <si>
    <t>2022.11.28</t>
    <phoneticPr fontId="1" type="noConversion"/>
  </si>
  <si>
    <t>F26 強驅照明電源追加程式</t>
    <phoneticPr fontId="1" type="noConversion"/>
  </si>
  <si>
    <t>M32 追加(修改)程式</t>
    <phoneticPr fontId="1" type="noConversion"/>
  </si>
  <si>
    <t>轎門:</t>
    <phoneticPr fontId="1" type="noConversion"/>
  </si>
  <si>
    <t>MA001</t>
  </si>
  <si>
    <t>PS:标配功能，不限于下表所列选项，以Masada样本上所列为准；</t>
    <phoneticPr fontId="4" type="noConversion"/>
  </si>
  <si>
    <t>↑</t>
    <phoneticPr fontId="1" type="noConversion"/>
  </si>
  <si>
    <t>全混泥土</t>
  </si>
  <si>
    <t>新梯</t>
  </si>
  <si>
    <t>PS:選擇刷卡机时，須配PASS開關；刷卡機面板尺寸 : 90x125mm</t>
    <phoneticPr fontId="4" type="noConversion"/>
  </si>
  <si>
    <t xml:space="preserve"> PS：正式订单台北都必须填写(仅询价时无需填写)，编号由台湾业务编制；</t>
    <phoneticPr fontId="4" type="noConversion"/>
  </si>
  <si>
    <t>號机</t>
    <phoneticPr fontId="1" type="noConversion"/>
  </si>
  <si>
    <t>NO.1</t>
    <phoneticPr fontId="1" type="noConversion"/>
  </si>
  <si>
    <t>Φ8mm×5沟</t>
    <phoneticPr fontId="1" type="noConversion"/>
  </si>
  <si>
    <t>Φ320</t>
    <phoneticPr fontId="1" type="noConversion"/>
  </si>
  <si>
    <t>Φ8mm×6沟</t>
    <phoneticPr fontId="1" type="noConversion"/>
  </si>
  <si>
    <t>Φ400</t>
    <phoneticPr fontId="1" type="noConversion"/>
  </si>
  <si>
    <t>Φ8mm×7沟</t>
    <phoneticPr fontId="1" type="noConversion"/>
  </si>
  <si>
    <t>Φ10mm×5沟</t>
    <phoneticPr fontId="1" type="noConversion"/>
  </si>
  <si>
    <t>Φ10mm×6沟</t>
    <phoneticPr fontId="1" type="noConversion"/>
  </si>
  <si>
    <t>Φ10mm×7沟</t>
    <phoneticPr fontId="1" type="noConversion"/>
  </si>
  <si>
    <t>NO.2</t>
    <phoneticPr fontId="1" type="noConversion"/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</si>
  <si>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</si>
  <si>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</si>
  <si>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</si>
  <si>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</si>
  <si>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</si>
  <si>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</si>
  <si>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</si>
  <si>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</si>
  <si>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</si>
  <si>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</si>
  <si>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</si>
  <si>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</si>
  <si>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</si>
  <si>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</si>
  <si>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</si>
  <si>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</si>
  <si>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</si>
  <si>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</si>
  <si>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</si>
  <si>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</si>
  <si>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</si>
  <si>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</si>
  <si>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</si>
  <si>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</si>
  <si>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NO.27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</si>
  <si>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</si>
  <si>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</si>
  <si>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</si>
  <si>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</si>
  <si>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</si>
  <si>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</si>
  <si>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</si>
  <si>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</si>
  <si>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PS:除发纹不锈钢、镜面外，其余材质需按照公司样本填写色号；</t>
    <phoneticPr fontId="1" type="noConversion"/>
  </si>
  <si>
    <t>PS:緊急梯时，火災回歸為標配，無須勾選。</t>
    <phoneticPr fontId="4" type="noConversion"/>
  </si>
  <si>
    <t>1.5</t>
    <phoneticPr fontId="1" type="noConversion"/>
  </si>
  <si>
    <t>選配功能程式修正</t>
    <phoneticPr fontId="1" type="noConversion"/>
  </si>
  <si>
    <t>單位 : 月</t>
    <phoneticPr fontId="4" type="noConversion"/>
  </si>
  <si>
    <t>光幕</t>
  </si>
  <si>
    <t>ME005(含語音呼梯)</t>
    <phoneticPr fontId="1" type="noConversion"/>
  </si>
  <si>
    <t>以下為小電梯用</t>
    <phoneticPr fontId="1" type="noConversion"/>
  </si>
  <si>
    <t>--------------------</t>
    <phoneticPr fontId="1" type="noConversion"/>
  </si>
  <si>
    <t>MF002</t>
    <phoneticPr fontId="1" type="noConversion"/>
  </si>
  <si>
    <t>MF004</t>
    <phoneticPr fontId="1" type="noConversion"/>
  </si>
  <si>
    <t>MF005</t>
    <phoneticPr fontId="1" type="noConversion"/>
  </si>
  <si>
    <t>MF011</t>
    <phoneticPr fontId="1" type="noConversion"/>
  </si>
  <si>
    <t>MF001+MF015</t>
    <phoneticPr fontId="1" type="noConversion"/>
  </si>
  <si>
    <t>MF008</t>
    <phoneticPr fontId="1" type="noConversion"/>
  </si>
  <si>
    <t>MF011+MF012</t>
    <phoneticPr fontId="1" type="noConversion"/>
  </si>
  <si>
    <t>语音呼梯(外置式)</t>
    <phoneticPr fontId="1" type="noConversion"/>
  </si>
  <si>
    <t>APP智能呼梯</t>
    <phoneticPr fontId="1" type="noConversion"/>
  </si>
  <si>
    <t>乘場</t>
    <phoneticPr fontId="1" type="noConversion"/>
  </si>
  <si>
    <t>基本规格</t>
    <phoneticPr fontId="4" type="noConversion"/>
  </si>
  <si>
    <t>井道尺寸</t>
    <phoneticPr fontId="4" type="noConversion"/>
  </si>
  <si>
    <t xml:space="preserve">    </t>
    <phoneticPr fontId="1" type="noConversion"/>
  </si>
  <si>
    <t>电源叁数</t>
    <phoneticPr fontId="4" type="noConversion"/>
  </si>
  <si>
    <t>人机界面 (轎廂側)</t>
    <phoneticPr fontId="4" type="noConversion"/>
  </si>
  <si>
    <t>人机界面 (層门側)</t>
    <phoneticPr fontId="4" type="noConversion"/>
  </si>
  <si>
    <t>層门系统</t>
    <phoneticPr fontId="4" type="noConversion"/>
  </si>
  <si>
    <t>2022.12.5</t>
    <phoneticPr fontId="1" type="noConversion"/>
  </si>
  <si>
    <t>【使用說明 】
  1.请營業单位依客户要求，逐条填写；
  2.没有选项或者说明不清楚的,於特记事项注明；
  3.空白处或者没有底色的部分，不可以自行修改；</t>
    <phoneticPr fontId="4" type="noConversion"/>
  </si>
  <si>
    <t>轿厢</t>
    <phoneticPr fontId="4" type="noConversion"/>
  </si>
  <si>
    <t xml:space="preserve">        請確實填入改訂紀錄 (A為初版不用註記，B番開始須確實記錄)</t>
    <phoneticPr fontId="4" type="noConversion"/>
  </si>
  <si>
    <t>B</t>
    <phoneticPr fontId="4" type="noConversion"/>
  </si>
  <si>
    <t>追加改訂欄位</t>
    <phoneticPr fontId="1" type="noConversion"/>
  </si>
  <si>
    <t>2022.12.6</t>
    <phoneticPr fontId="1" type="noConversion"/>
  </si>
  <si>
    <t>1.6</t>
    <phoneticPr fontId="1" type="noConversion"/>
  </si>
  <si>
    <t>追加語音合成選項</t>
    <phoneticPr fontId="1" type="noConversion"/>
  </si>
  <si>
    <t>自動返回基站改選配</t>
    <phoneticPr fontId="1" type="noConversion"/>
  </si>
  <si>
    <t>自動返回基站</t>
    <phoneticPr fontId="4" type="noConversion"/>
  </si>
  <si>
    <t>語音合成</t>
    <phoneticPr fontId="1" type="noConversion"/>
  </si>
  <si>
    <t>國語 (標準)</t>
    <phoneticPr fontId="1" type="noConversion"/>
  </si>
  <si>
    <t>國語+英語</t>
    <phoneticPr fontId="1" type="noConversion"/>
  </si>
  <si>
    <t>國語+台語</t>
    <phoneticPr fontId="1" type="noConversion"/>
  </si>
  <si>
    <t>國語+客語</t>
    <phoneticPr fontId="1" type="noConversion"/>
  </si>
  <si>
    <t>新增語音形式選擇</t>
    <phoneticPr fontId="1" type="noConversion"/>
  </si>
  <si>
    <t>管理室</t>
    <phoneticPr fontId="1" type="noConversion"/>
  </si>
  <si>
    <t>主樓乘場</t>
    <phoneticPr fontId="1" type="noConversion"/>
  </si>
  <si>
    <t>对讲主机特殊安裝</t>
    <phoneticPr fontId="1" type="noConversion"/>
  </si>
  <si>
    <t>PS. 安裝於機房為標準</t>
    <phoneticPr fontId="4" type="noConversion"/>
  </si>
  <si>
    <t>管理室对讲机集中管理</t>
    <phoneticPr fontId="1" type="noConversion"/>
  </si>
  <si>
    <t>1台</t>
    <phoneticPr fontId="1" type="noConversion"/>
  </si>
  <si>
    <t>2台</t>
  </si>
  <si>
    <t>3台</t>
  </si>
  <si>
    <t>4台</t>
  </si>
  <si>
    <t>5台</t>
  </si>
  <si>
    <t>6台</t>
  </si>
  <si>
    <t>7台</t>
  </si>
  <si>
    <t>8台</t>
  </si>
  <si>
    <t>9台</t>
  </si>
  <si>
    <t>10台</t>
  </si>
  <si>
    <t>11台</t>
  </si>
  <si>
    <t>12台</t>
  </si>
  <si>
    <t>13台</t>
  </si>
  <si>
    <t>14台</t>
  </si>
  <si>
    <t>15台</t>
  </si>
  <si>
    <t>16台</t>
  </si>
  <si>
    <t>17台</t>
  </si>
  <si>
    <t>18台</t>
  </si>
  <si>
    <t>19台</t>
  </si>
  <si>
    <t>見特記事項</t>
    <phoneticPr fontId="1" type="noConversion"/>
  </si>
  <si>
    <t>MC005</t>
    <phoneticPr fontId="1" type="noConversion"/>
  </si>
  <si>
    <t>MG001(弧形)</t>
    <phoneticPr fontId="1" type="noConversion"/>
  </si>
  <si>
    <t>MG003(方形)</t>
    <phoneticPr fontId="1" type="noConversion"/>
  </si>
  <si>
    <t xml:space="preserve"> P.S:貫穿 / 千鳥型前後側皆須有操作盤</t>
    <phoneticPr fontId="4" type="noConversion"/>
  </si>
  <si>
    <t>--小電梯 機型--</t>
    <phoneticPr fontId="1" type="noConversion"/>
  </si>
  <si>
    <t>--貨梯 機型--</t>
    <phoneticPr fontId="1" type="noConversion"/>
  </si>
  <si>
    <t>MA022</t>
    <phoneticPr fontId="1" type="noConversion"/>
  </si>
  <si>
    <t>MA023</t>
    <phoneticPr fontId="1" type="noConversion"/>
  </si>
  <si>
    <t>--貨梯 天井--</t>
    <phoneticPr fontId="1" type="noConversion"/>
  </si>
  <si>
    <t>MB022+O24:O38</t>
    <phoneticPr fontId="1" type="noConversion"/>
  </si>
  <si>
    <t xml:space="preserve">      </t>
    <phoneticPr fontId="4" type="noConversion"/>
  </si>
  <si>
    <t>MAM200 無機房</t>
    <phoneticPr fontId="1" type="noConversion"/>
  </si>
  <si>
    <t>MAH100 小電梯</t>
    <phoneticPr fontId="1" type="noConversion"/>
  </si>
  <si>
    <t>MAF100 貨梯 (有機房)</t>
    <phoneticPr fontId="1" type="noConversion"/>
  </si>
  <si>
    <t>MAF100 貨梯 (無機房)</t>
    <phoneticPr fontId="1" type="noConversion"/>
  </si>
  <si>
    <t>1500kg</t>
    <phoneticPr fontId="1" type="noConversion"/>
  </si>
  <si>
    <t>2000KG</t>
    <phoneticPr fontId="1" type="noConversion"/>
  </si>
  <si>
    <t>3000KG</t>
    <phoneticPr fontId="1" type="noConversion"/>
  </si>
  <si>
    <t>3500KG</t>
    <phoneticPr fontId="1" type="noConversion"/>
  </si>
  <si>
    <t>4000KG</t>
    <phoneticPr fontId="1" type="noConversion"/>
  </si>
  <si>
    <t>5000KG</t>
    <phoneticPr fontId="1" type="noConversion"/>
  </si>
  <si>
    <t>2500KG</t>
    <phoneticPr fontId="1" type="noConversion"/>
  </si>
  <si>
    <t>MB022 (RAL7032)</t>
    <phoneticPr fontId="1" type="noConversion"/>
  </si>
  <si>
    <t>MB022 (RAL7042)</t>
    <phoneticPr fontId="1" type="noConversion"/>
  </si>
  <si>
    <t>家用小電梯</t>
    <phoneticPr fontId="1" type="noConversion"/>
  </si>
  <si>
    <t>2023.2.21</t>
    <phoneticPr fontId="1" type="noConversion"/>
  </si>
  <si>
    <t>營業</t>
    <phoneticPr fontId="1" type="noConversion"/>
  </si>
  <si>
    <r>
      <t>導軌長特殊</t>
    </r>
    <r>
      <rPr>
        <sz val="6"/>
        <color theme="1"/>
        <rFont val="Microsoft JhengHei Light"/>
        <family val="2"/>
        <charset val="136"/>
      </rPr>
      <t xml:space="preserve"> (記入特記)</t>
    </r>
    <phoneticPr fontId="4" type="noConversion"/>
  </si>
  <si>
    <t>1.7</t>
    <phoneticPr fontId="1" type="noConversion"/>
  </si>
  <si>
    <t>追加導軌長度指定欄位</t>
    <phoneticPr fontId="1" type="noConversion"/>
  </si>
  <si>
    <t>2023.6.30</t>
    <phoneticPr fontId="1" type="noConversion"/>
  </si>
  <si>
    <t>追加營業擔當欄位</t>
    <phoneticPr fontId="1" type="noConversion"/>
  </si>
  <si>
    <t>1800KG</t>
    <phoneticPr fontId="1" type="noConversion"/>
  </si>
  <si>
    <t>--小電梯 天井--</t>
    <phoneticPr fontId="1" type="noConversion"/>
  </si>
  <si>
    <t>以下為貨梯用</t>
    <phoneticPr fontId="1" type="noConversion"/>
  </si>
  <si>
    <t>ME021</t>
    <phoneticPr fontId="1" type="noConversion"/>
  </si>
  <si>
    <t>ME022</t>
    <phoneticPr fontId="1" type="noConversion"/>
  </si>
  <si>
    <t>---以下為貨梯 選型---</t>
    <phoneticPr fontId="1" type="noConversion"/>
  </si>
  <si>
    <t>MF001 (有機房貨梯)</t>
    <phoneticPr fontId="1" type="noConversion"/>
  </si>
  <si>
    <t>MF028 (無機房貨梯)</t>
    <phoneticPr fontId="1" type="noConversion"/>
  </si>
  <si>
    <t>左側</t>
    <phoneticPr fontId="1" type="noConversion"/>
  </si>
  <si>
    <t>右側</t>
    <phoneticPr fontId="1" type="noConversion"/>
  </si>
  <si>
    <t>兩側</t>
    <phoneticPr fontId="1" type="noConversion"/>
  </si>
  <si>
    <t>三側</t>
    <phoneticPr fontId="1" type="noConversion"/>
  </si>
  <si>
    <t>無</t>
  </si>
  <si>
    <t>無</t>
    <phoneticPr fontId="1" type="noConversion"/>
  </si>
  <si>
    <t>MAE100 有機房</t>
  </si>
  <si>
    <t>MAE100 有機房</t>
    <phoneticPr fontId="1" type="noConversion"/>
  </si>
  <si>
    <t>貨梯</t>
    <phoneticPr fontId="1" type="noConversion"/>
  </si>
  <si>
    <t>觀光</t>
    <phoneticPr fontId="1" type="noConversion"/>
  </si>
  <si>
    <t>客貨</t>
    <phoneticPr fontId="1" type="noConversion"/>
  </si>
  <si>
    <t>緊急</t>
    <phoneticPr fontId="1" type="noConversion"/>
  </si>
  <si>
    <t>殘障</t>
    <phoneticPr fontId="1" type="noConversion"/>
  </si>
  <si>
    <t>緊急兼殘障</t>
    <phoneticPr fontId="1" type="noConversion"/>
  </si>
  <si>
    <t>特殊環境</t>
    <phoneticPr fontId="1" type="noConversion"/>
  </si>
  <si>
    <t>全機汰改</t>
    <phoneticPr fontId="1" type="noConversion"/>
  </si>
  <si>
    <t>是,千鳥</t>
    <phoneticPr fontId="1" type="noConversion"/>
  </si>
  <si>
    <t>是,貫通</t>
    <phoneticPr fontId="1" type="noConversion"/>
  </si>
  <si>
    <t>3相4線制380V/60HZ</t>
    <phoneticPr fontId="1" type="noConversion"/>
  </si>
  <si>
    <t>3相5線制380V/60HZ</t>
    <phoneticPr fontId="1" type="noConversion"/>
  </si>
  <si>
    <t>3相4線制220V/60HZ</t>
    <phoneticPr fontId="1" type="noConversion"/>
  </si>
  <si>
    <t>單相 220V/60HZ</t>
    <phoneticPr fontId="1" type="noConversion"/>
  </si>
  <si>
    <t>單相220V/60HZ</t>
    <phoneticPr fontId="1" type="noConversion"/>
  </si>
  <si>
    <t>圈樑</t>
    <phoneticPr fontId="1" type="noConversion"/>
  </si>
  <si>
    <t>鋼結構</t>
    <phoneticPr fontId="1" type="noConversion"/>
  </si>
  <si>
    <t>單台</t>
  </si>
  <si>
    <t>單台</t>
    <phoneticPr fontId="1" type="noConversion"/>
  </si>
  <si>
    <t>聯動</t>
    <phoneticPr fontId="1" type="noConversion"/>
  </si>
  <si>
    <t>依標準</t>
  </si>
  <si>
    <t>依標準</t>
    <phoneticPr fontId="1" type="noConversion"/>
  </si>
  <si>
    <t>花紋鋼板(噴塗)</t>
    <phoneticPr fontId="1" type="noConversion"/>
  </si>
  <si>
    <t>花紋鋼板(SUS)</t>
    <phoneticPr fontId="1" type="noConversion"/>
  </si>
  <si>
    <t>業主自理</t>
    <phoneticPr fontId="1" type="noConversion"/>
  </si>
  <si>
    <t>ME006(一體式,非前側)</t>
    <phoneticPr fontId="1" type="noConversion"/>
  </si>
  <si>
    <t>ME008(一體式,前側)</t>
    <phoneticPr fontId="1" type="noConversion"/>
  </si>
  <si>
    <t>標準</t>
  </si>
  <si>
    <t>標準</t>
    <phoneticPr fontId="1" type="noConversion"/>
  </si>
  <si>
    <t>非標準,見特記事項</t>
    <phoneticPr fontId="1" type="noConversion"/>
  </si>
  <si>
    <t>見特記事項(需先和上海確認OK)</t>
    <phoneticPr fontId="1" type="noConversion"/>
  </si>
  <si>
    <t>填寫日期:</t>
    <phoneticPr fontId="1" type="noConversion"/>
  </si>
  <si>
    <t>客户名稱:</t>
    <phoneticPr fontId="1" type="noConversion"/>
  </si>
  <si>
    <t>預定交期:</t>
    <phoneticPr fontId="1" type="noConversion"/>
  </si>
  <si>
    <t>安裝地區:</t>
    <phoneticPr fontId="1" type="noConversion"/>
  </si>
  <si>
    <t>台灣</t>
  </si>
  <si>
    <t>台灣</t>
    <phoneticPr fontId="1" type="noConversion"/>
  </si>
  <si>
    <t>安裝地址:</t>
    <phoneticPr fontId="1" type="noConversion"/>
  </si>
  <si>
    <t>號機:</t>
    <phoneticPr fontId="1" type="noConversion"/>
  </si>
  <si>
    <t>製造編號:</t>
    <phoneticPr fontId="1" type="noConversion"/>
  </si>
  <si>
    <t>【使用說明 】
  1.請營業單位依客户要求，逐條填寫；
  2.没有選項或者說明不清楚的,於特記事項註明；
  3.空白處或者没有底色的部分，不可以自行修改；</t>
    <phoneticPr fontId="4" type="noConversion"/>
  </si>
  <si>
    <t xml:space="preserve"> PS：正式訂單台北都必須填寫(僅詢價時無需填寫)，編號由台灣業務編製；</t>
    <phoneticPr fontId="4" type="noConversion"/>
  </si>
  <si>
    <t>機種:</t>
    <phoneticPr fontId="1" type="noConversion"/>
  </si>
  <si>
    <t>載重:</t>
    <phoneticPr fontId="1" type="noConversion"/>
  </si>
  <si>
    <t>類型:</t>
    <phoneticPr fontId="1" type="noConversion"/>
  </si>
  <si>
    <t>場合:</t>
    <phoneticPr fontId="1" type="noConversion"/>
  </si>
  <si>
    <t>運轉方式:</t>
    <phoneticPr fontId="1" type="noConversion"/>
  </si>
  <si>
    <t>聯/群控號機:</t>
    <phoneticPr fontId="1" type="noConversion"/>
  </si>
  <si>
    <t>轎廂內法寬:</t>
    <phoneticPr fontId="1" type="noConversion"/>
  </si>
  <si>
    <t>非標</t>
    <phoneticPr fontId="1" type="noConversion"/>
  </si>
  <si>
    <t>開門形式:</t>
    <phoneticPr fontId="1" type="noConversion"/>
  </si>
  <si>
    <t>開門寬:</t>
    <phoneticPr fontId="1" type="noConversion"/>
  </si>
  <si>
    <t>開門高:</t>
    <phoneticPr fontId="1" type="noConversion"/>
  </si>
  <si>
    <t>層 / 站 / 門：</t>
    <phoneticPr fontId="1" type="noConversion"/>
  </si>
  <si>
    <t>千鳥&amp;貫通:</t>
    <phoneticPr fontId="1" type="noConversion"/>
  </si>
  <si>
    <t>樓層名：</t>
    <phoneticPr fontId="1" type="noConversion"/>
  </si>
  <si>
    <t>RC結構</t>
    <phoneticPr fontId="1" type="noConversion"/>
  </si>
  <si>
    <t>轎廂</t>
    <phoneticPr fontId="4" type="noConversion"/>
  </si>
  <si>
    <t>材質:</t>
    <phoneticPr fontId="1" type="noConversion"/>
  </si>
  <si>
    <t>型號:</t>
    <phoneticPr fontId="1" type="noConversion"/>
  </si>
  <si>
    <t>預留厚度:</t>
    <phoneticPr fontId="1" type="noConversion"/>
  </si>
  <si>
    <t>轎壁位置</t>
    <phoneticPr fontId="1" type="noConversion"/>
  </si>
  <si>
    <t>材質</t>
    <phoneticPr fontId="1" type="noConversion"/>
  </si>
  <si>
    <t>材質厚度</t>
    <phoneticPr fontId="1" type="noConversion"/>
  </si>
  <si>
    <t>色號(依樣本填寫)</t>
    <phoneticPr fontId="1" type="noConversion"/>
  </si>
  <si>
    <t>備註</t>
    <phoneticPr fontId="1" type="noConversion"/>
  </si>
  <si>
    <t>前側:</t>
    <phoneticPr fontId="1" type="noConversion"/>
  </si>
  <si>
    <t>後側兩端:</t>
    <phoneticPr fontId="1" type="noConversion"/>
  </si>
  <si>
    <t>後侧中間:</t>
    <phoneticPr fontId="1" type="noConversion"/>
  </si>
  <si>
    <t>彩妝鋼板</t>
    <phoneticPr fontId="1" type="noConversion"/>
  </si>
  <si>
    <t>鋼板烤漆</t>
    <phoneticPr fontId="1" type="noConversion"/>
  </si>
  <si>
    <t>髮紋不銹鋼</t>
    <phoneticPr fontId="1" type="noConversion"/>
  </si>
  <si>
    <t>鏡面不銹鋼</t>
    <phoneticPr fontId="1" type="noConversion"/>
  </si>
  <si>
    <t>髮紋不銹鋼 +蝕刻</t>
    <phoneticPr fontId="1" type="noConversion"/>
  </si>
  <si>
    <t>鏡面不銹鋼 +蝕刻</t>
    <phoneticPr fontId="1" type="noConversion"/>
  </si>
  <si>
    <t>PS:除髮紋不銹鋼、鏡面外，其餘材質需按照公司樣本填寫色號；</t>
    <phoneticPr fontId="1" type="noConversion"/>
  </si>
  <si>
    <t>預留裝潢重:</t>
    <phoneticPr fontId="1" type="noConversion"/>
  </si>
  <si>
    <t>預留裝潢厚度</t>
    <phoneticPr fontId="1" type="noConversion"/>
  </si>
  <si>
    <t>人機介面 (轎廂側)</t>
    <phoneticPr fontId="4" type="noConversion"/>
  </si>
  <si>
    <t>主操作盤型號</t>
    <phoneticPr fontId="1" type="noConversion"/>
  </si>
  <si>
    <t>副操作盤型號</t>
    <phoneticPr fontId="1" type="noConversion"/>
  </si>
  <si>
    <r>
      <t>殘障</t>
    </r>
    <r>
      <rPr>
        <b/>
        <sz val="11"/>
        <color rgb="FFFF0000"/>
        <rFont val="Microsoft JhengHei Light"/>
        <family val="2"/>
        <charset val="136"/>
      </rPr>
      <t>主</t>
    </r>
    <r>
      <rPr>
        <sz val="11"/>
        <color theme="1"/>
        <rFont val="Microsoft JhengHei Light"/>
        <family val="2"/>
        <charset val="136"/>
      </rPr>
      <t>操作盤</t>
    </r>
    <phoneticPr fontId="1" type="noConversion"/>
  </si>
  <si>
    <r>
      <t>殘障</t>
    </r>
    <r>
      <rPr>
        <b/>
        <sz val="11"/>
        <color rgb="FFFF0000"/>
        <rFont val="Microsoft JhengHei Light"/>
        <family val="2"/>
        <charset val="136"/>
      </rPr>
      <t>副</t>
    </r>
    <r>
      <rPr>
        <sz val="11"/>
        <color theme="1"/>
        <rFont val="Microsoft JhengHei Light"/>
        <family val="2"/>
        <charset val="136"/>
      </rPr>
      <t>操作盤</t>
    </r>
    <phoneticPr fontId="1" type="noConversion"/>
  </si>
  <si>
    <t>按鈕&amp;顯示:</t>
    <phoneticPr fontId="1" type="noConversion"/>
  </si>
  <si>
    <t>面板材質&amp;位置:</t>
    <phoneticPr fontId="1" type="noConversion"/>
  </si>
  <si>
    <t>人機介面 (層門側)</t>
    <phoneticPr fontId="4" type="noConversion"/>
  </si>
  <si>
    <t>面板材質:</t>
    <phoneticPr fontId="1" type="noConversion"/>
  </si>
  <si>
    <t>基準階樓層:</t>
    <phoneticPr fontId="1" type="noConversion"/>
  </si>
  <si>
    <t>PS:外呼/操作盤等,於殘障時需附盲文點字板,盲文點字板由台北自理,上海需注意按鈕間隙；</t>
    <phoneticPr fontId="1" type="noConversion"/>
  </si>
  <si>
    <t>到站燈</t>
    <phoneticPr fontId="1" type="noConversion"/>
  </si>
  <si>
    <t>安裝樓層:</t>
    <phoneticPr fontId="4" type="noConversion"/>
  </si>
  <si>
    <t>層門系统</t>
    <phoneticPr fontId="4" type="noConversion"/>
  </si>
  <si>
    <t>耐火停數:</t>
    <phoneticPr fontId="1" type="noConversion"/>
  </si>
  <si>
    <t>耐火樓層:</t>
    <phoneticPr fontId="1" type="noConversion"/>
  </si>
  <si>
    <t>門保護:</t>
    <phoneticPr fontId="1" type="noConversion"/>
  </si>
  <si>
    <t>層门:</t>
    <phoneticPr fontId="1" type="noConversion"/>
  </si>
  <si>
    <t>小門框:</t>
    <phoneticPr fontId="1" type="noConversion"/>
  </si>
  <si>
    <t>大門框:</t>
    <phoneticPr fontId="1" type="noConversion"/>
  </si>
  <si>
    <t>PS:如其餘層有大、小門框區別，请餘備註欄填寫樓名。</t>
    <phoneticPr fontId="1" type="noConversion"/>
  </si>
  <si>
    <t>轎廂象限示意圖</t>
    <phoneticPr fontId="1" type="noConversion"/>
  </si>
  <si>
    <t xml:space="preserve"> P.S:主操作盤標準位置為左前側板</t>
    <phoneticPr fontId="4" type="noConversion"/>
  </si>
  <si>
    <t xml:space="preserve"> P.S.殘障主操作盤標準位置為右側中央</t>
    <phoneticPr fontId="4" type="noConversion"/>
  </si>
  <si>
    <t>標配功能</t>
    <phoneticPr fontId="1" type="noConversion"/>
  </si>
  <si>
    <t>標配</t>
    <phoneticPr fontId="1" type="noConversion"/>
  </si>
  <si>
    <t>出貨方式</t>
    <phoneticPr fontId="1" type="noConversion"/>
  </si>
  <si>
    <t>依公司標準</t>
    <phoneticPr fontId="1" type="noConversion"/>
  </si>
  <si>
    <t>無機房主機側是否為卧室</t>
    <phoneticPr fontId="1" type="noConversion"/>
  </si>
  <si>
    <t>誤登錄取消</t>
    <phoneticPr fontId="1" type="noConversion"/>
  </si>
  <si>
    <t>再平層功能</t>
    <phoneticPr fontId="1" type="noConversion"/>
  </si>
  <si>
    <t>物聯網</t>
    <phoneticPr fontId="1" type="noConversion"/>
  </si>
  <si>
    <t>開延長</t>
    <phoneticPr fontId="1" type="noConversion"/>
  </si>
  <si>
    <t>次樓層停靠</t>
    <phoneticPr fontId="1" type="noConversion"/>
  </si>
  <si>
    <t>特記事項：</t>
    <phoneticPr fontId="1" type="noConversion"/>
  </si>
  <si>
    <t>選配功能</t>
    <phoneticPr fontId="4" type="noConversion"/>
  </si>
  <si>
    <t>三大件進口</t>
    <phoneticPr fontId="1" type="noConversion"/>
  </si>
  <si>
    <t>對重附安全鉗</t>
    <phoneticPr fontId="1" type="noConversion"/>
  </si>
  <si>
    <t>冷氣(歌林)</t>
    <phoneticPr fontId="1" type="noConversion"/>
  </si>
  <si>
    <t>夏普空氣清淨機</t>
    <phoneticPr fontId="1" type="noConversion"/>
  </si>
  <si>
    <t>對講主機特殊安裝</t>
    <phoneticPr fontId="1" type="noConversion"/>
  </si>
  <si>
    <t>管理室對講機集中管理</t>
    <phoneticPr fontId="1" type="noConversion"/>
  </si>
  <si>
    <t>中央監控系統(CRT)</t>
    <phoneticPr fontId="1" type="noConversion"/>
  </si>
  <si>
    <t>轎廂附到站鐘GONG</t>
    <phoneticPr fontId="1" type="noConversion"/>
  </si>
  <si>
    <t>能量回饋器</t>
    <phoneticPr fontId="1" type="noConversion"/>
  </si>
  <si>
    <r>
      <t xml:space="preserve">轎廂攝像頭
</t>
    </r>
    <r>
      <rPr>
        <sz val="12"/>
        <rFont val="Microsoft JhengHei Light"/>
        <family val="2"/>
        <charset val="136"/>
      </rPr>
      <t>(CCTV)</t>
    </r>
    <phoneticPr fontId="1" type="noConversion"/>
  </si>
  <si>
    <t>觀光梯外裝板</t>
    <phoneticPr fontId="1" type="noConversion"/>
  </si>
  <si>
    <t>依標準 (SUS)</t>
    <phoneticPr fontId="1" type="noConversion"/>
  </si>
  <si>
    <t>臨時層門(IB)</t>
    <phoneticPr fontId="1" type="noConversion"/>
  </si>
  <si>
    <t>停數:</t>
    <phoneticPr fontId="1" type="noConversion"/>
  </si>
  <si>
    <t>樓層:</t>
    <phoneticPr fontId="1" type="noConversion"/>
  </si>
  <si>
    <t>臨時轎門(IB)</t>
    <phoneticPr fontId="1" type="noConversion"/>
  </si>
  <si>
    <t>火災管制</t>
    <phoneticPr fontId="1" type="noConversion"/>
  </si>
  <si>
    <t>左側前端</t>
    <phoneticPr fontId="1" type="noConversion"/>
  </si>
  <si>
    <t>左側中間</t>
    <phoneticPr fontId="1" type="noConversion"/>
  </si>
  <si>
    <t>右側前端</t>
    <phoneticPr fontId="1" type="noConversion"/>
  </si>
  <si>
    <t>右側中間</t>
    <phoneticPr fontId="1" type="noConversion"/>
  </si>
  <si>
    <t>紫外燈殺菌系统</t>
    <phoneticPr fontId="1" type="noConversion"/>
  </si>
  <si>
    <t>語音呼梯(外掛式)</t>
    <phoneticPr fontId="1" type="noConversion"/>
  </si>
  <si>
    <t>轎廂側</t>
    <phoneticPr fontId="1" type="noConversion"/>
  </si>
  <si>
    <t>乘場側</t>
    <phoneticPr fontId="1" type="noConversion"/>
  </si>
  <si>
    <t>轎廂+乘場</t>
    <phoneticPr fontId="1" type="noConversion"/>
  </si>
  <si>
    <t>刷卡機管制
(轎廂側)</t>
    <phoneticPr fontId="1" type="noConversion"/>
  </si>
  <si>
    <t>業主自理(外掛式)</t>
    <phoneticPr fontId="1" type="noConversion"/>
  </si>
  <si>
    <t>刷卡機管制
(乘場側)</t>
    <phoneticPr fontId="1" type="noConversion"/>
  </si>
  <si>
    <t>專用運轉</t>
    <phoneticPr fontId="1" type="noConversion"/>
  </si>
  <si>
    <t>司機操作</t>
    <phoneticPr fontId="1" type="noConversion"/>
  </si>
  <si>
    <t>滿載直駛</t>
    <phoneticPr fontId="4" type="noConversion"/>
  </si>
  <si>
    <t>標準-僅留配線(網線)</t>
    <phoneticPr fontId="1" type="noConversion"/>
  </si>
  <si>
    <t>A(初版)</t>
    <phoneticPr fontId="4" type="noConversion"/>
  </si>
  <si>
    <t>後門樓名:</t>
    <phoneticPr fontId="1" type="noConversion"/>
  </si>
  <si>
    <t>前門樓名:</t>
    <phoneticPr fontId="1" type="noConversion"/>
  </si>
  <si>
    <t>/</t>
    <phoneticPr fontId="4" type="noConversion"/>
  </si>
  <si>
    <t>全階管制</t>
    <phoneticPr fontId="1" type="noConversion"/>
  </si>
  <si>
    <t>各階管制</t>
    <phoneticPr fontId="1" type="noConversion"/>
  </si>
  <si>
    <t xml:space="preserve">   PS:緊急梯时，火災回歸為標配，無須勾選。</t>
    <phoneticPr fontId="4" type="noConversion"/>
  </si>
  <si>
    <t>首層</t>
    <phoneticPr fontId="1" type="noConversion"/>
  </si>
  <si>
    <t>其餘層</t>
    <phoneticPr fontId="1" type="noConversion"/>
  </si>
  <si>
    <t>1F</t>
    <phoneticPr fontId="4" type="noConversion"/>
  </si>
  <si>
    <t>備註</t>
    <phoneticPr fontId="4" type="noConversion"/>
  </si>
  <si>
    <t>樓層</t>
    <phoneticPr fontId="4" type="noConversion"/>
  </si>
  <si>
    <t>色號(依樣本)</t>
    <phoneticPr fontId="4" type="noConversion"/>
  </si>
  <si>
    <t>1.2t</t>
    <phoneticPr fontId="1" type="noConversion"/>
  </si>
  <si>
    <t>1.5t</t>
    <phoneticPr fontId="1" type="noConversion"/>
  </si>
  <si>
    <t>材質厚度</t>
    <phoneticPr fontId="4" type="noConversion"/>
  </si>
  <si>
    <t>材質</t>
    <phoneticPr fontId="4" type="noConversion"/>
  </si>
  <si>
    <t>MF029 (無機房貨梯)</t>
    <phoneticPr fontId="1" type="noConversion"/>
  </si>
  <si>
    <t>左側中間:</t>
    <phoneticPr fontId="1" type="noConversion"/>
  </si>
  <si>
    <t>右側中間:</t>
    <phoneticPr fontId="1" type="noConversion"/>
  </si>
  <si>
    <t>PS. 運轉燈為標準</t>
    <phoneticPr fontId="4" type="noConversion"/>
  </si>
  <si>
    <t>PS. 正式品請與訂單一併出貨，須獨立裝箱且嘜頭明確標示。</t>
    <phoneticPr fontId="4" type="noConversion"/>
  </si>
  <si>
    <t>1.9</t>
    <phoneticPr fontId="1" type="noConversion"/>
  </si>
  <si>
    <t>材質變更 :取消鍍鈦不鏽鋼字樣</t>
    <phoneticPr fontId="1" type="noConversion"/>
  </si>
  <si>
    <t>追加MF030 (原MF003 分段顯示 ; MF031 (原MF006 LCD顯示屏</t>
    <phoneticPr fontId="1" type="noConversion"/>
  </si>
  <si>
    <t>ARD 
(停電自動救援裝置)</t>
    <phoneticPr fontId="1" type="noConversion"/>
  </si>
  <si>
    <t>PS:乘場側刷卡機若於面板上時，標準尺寸為70(W) x 65(H)。</t>
    <phoneticPr fontId="4" type="noConversion"/>
  </si>
  <si>
    <t>地震管制改為標配</t>
    <phoneticPr fontId="1" type="noConversion"/>
  </si>
  <si>
    <t>取消APP智能呼梯功能選項</t>
    <phoneticPr fontId="1" type="noConversion"/>
  </si>
  <si>
    <t>追加乘場側刷卡機文字說明</t>
    <phoneticPr fontId="1" type="noConversion"/>
  </si>
  <si>
    <t>＃特殊車廂意匠參照意匠圖 ：       有 ;        無，依標準定義製作</t>
    <phoneticPr fontId="4" type="noConversion"/>
  </si>
  <si>
    <t>3S-R</t>
    <phoneticPr fontId="1" type="noConversion"/>
  </si>
  <si>
    <t>3S-L</t>
    <phoneticPr fontId="1" type="noConversion"/>
  </si>
  <si>
    <t>追加3S-L、3S-R ; 取消2U開門方式</t>
    <phoneticPr fontId="1" type="noConversion"/>
  </si>
  <si>
    <t>ME024 (側壁安裝)</t>
    <phoneticPr fontId="1" type="noConversion"/>
  </si>
  <si>
    <t>ME025 (袖壁安裝)</t>
    <phoneticPr fontId="1" type="noConversion"/>
  </si>
  <si>
    <t>ME026 (側壁安裝)</t>
    <phoneticPr fontId="1" type="noConversion"/>
  </si>
  <si>
    <t>ME027 (袖壁安裝)</t>
    <phoneticPr fontId="1" type="noConversion"/>
  </si>
  <si>
    <t>ME028 (7吋LCD顯示)</t>
    <phoneticPr fontId="1" type="noConversion"/>
  </si>
  <si>
    <t>人機介面型號變更</t>
    <phoneticPr fontId="1" type="noConversion"/>
  </si>
  <si>
    <t>否，參照下方選型</t>
  </si>
  <si>
    <t>否，參照下方選型</t>
    <phoneticPr fontId="1" type="noConversion"/>
  </si>
  <si>
    <t>MB023 (鋼板烤漆 + 乳白透光板)</t>
    <phoneticPr fontId="1" type="noConversion"/>
  </si>
  <si>
    <t>MB010 (鏡面不銹鋼 + 透光軟膜)</t>
    <phoneticPr fontId="1" type="noConversion"/>
  </si>
  <si>
    <t>區分MB010及MB023天井</t>
    <phoneticPr fontId="1" type="noConversion"/>
  </si>
  <si>
    <t>2024.02.22</t>
    <phoneticPr fontId="1" type="noConversion"/>
  </si>
  <si>
    <t>左側兩端:</t>
    <phoneticPr fontId="1" type="noConversion"/>
  </si>
  <si>
    <t>右側兩端:</t>
    <phoneticPr fontId="1" type="noConversion"/>
  </si>
  <si>
    <t>ME029</t>
    <phoneticPr fontId="1" type="noConversion"/>
  </si>
  <si>
    <t>MA002</t>
    <phoneticPr fontId="1" type="noConversion"/>
  </si>
  <si>
    <t>MA029</t>
    <phoneticPr fontId="1" type="noConversion"/>
  </si>
  <si>
    <t>MA030</t>
    <phoneticPr fontId="1" type="noConversion"/>
  </si>
  <si>
    <t>MA031</t>
    <phoneticPr fontId="1" type="noConversion"/>
  </si>
  <si>
    <t>MA006</t>
    <phoneticPr fontId="1" type="noConversion"/>
  </si>
  <si>
    <t>MA027</t>
    <phoneticPr fontId="1" type="noConversion"/>
  </si>
  <si>
    <t>MA028</t>
    <phoneticPr fontId="1" type="noConversion"/>
  </si>
  <si>
    <t>MA032</t>
    <phoneticPr fontId="1" type="noConversion"/>
  </si>
  <si>
    <t>MD028</t>
    <phoneticPr fontId="1" type="noConversion"/>
  </si>
  <si>
    <t>ME030</t>
    <phoneticPr fontId="1" type="noConversion"/>
  </si>
  <si>
    <t>ME031</t>
    <phoneticPr fontId="1" type="noConversion"/>
  </si>
  <si>
    <t xml:space="preserve"> </t>
    <phoneticPr fontId="1" type="noConversion"/>
  </si>
  <si>
    <t>MH004</t>
    <phoneticPr fontId="1" type="noConversion"/>
  </si>
  <si>
    <t>MH005</t>
    <phoneticPr fontId="1" type="noConversion"/>
  </si>
  <si>
    <t>MH007</t>
    <phoneticPr fontId="1" type="noConversion"/>
  </si>
  <si>
    <t>踢腳板材質特殊</t>
    <phoneticPr fontId="4" type="noConversion"/>
  </si>
  <si>
    <t>MA024</t>
    <phoneticPr fontId="1" type="noConversion"/>
  </si>
  <si>
    <t>MA026</t>
    <phoneticPr fontId="1" type="noConversion"/>
  </si>
  <si>
    <t>MA033</t>
    <phoneticPr fontId="1" type="noConversion"/>
  </si>
  <si>
    <t>MA034</t>
    <phoneticPr fontId="1" type="noConversion"/>
  </si>
  <si>
    <t>MA035</t>
    <phoneticPr fontId="1" type="noConversion"/>
  </si>
  <si>
    <t>MC021</t>
    <phoneticPr fontId="1" type="noConversion"/>
  </si>
  <si>
    <t>MC022</t>
    <phoneticPr fontId="1" type="noConversion"/>
  </si>
  <si>
    <t>---客梯用---</t>
    <phoneticPr fontId="1" type="noConversion"/>
  </si>
  <si>
    <t>MF010</t>
    <phoneticPr fontId="1" type="noConversion"/>
  </si>
  <si>
    <t>MF013</t>
    <phoneticPr fontId="1" type="noConversion"/>
  </si>
  <si>
    <t>MF022</t>
    <phoneticPr fontId="1" type="noConversion"/>
  </si>
  <si>
    <t>MF019</t>
    <phoneticPr fontId="1" type="noConversion"/>
  </si>
  <si>
    <t>MF020</t>
    <phoneticPr fontId="1" type="noConversion"/>
  </si>
  <si>
    <t>---小電梯用---</t>
    <phoneticPr fontId="1" type="noConversion"/>
  </si>
  <si>
    <t>MF001 (連體框)</t>
    <phoneticPr fontId="1" type="noConversion"/>
  </si>
  <si>
    <t>MF007 (連體框)</t>
    <phoneticPr fontId="1" type="noConversion"/>
  </si>
  <si>
    <t>光幕 (SFT)</t>
  </si>
  <si>
    <t>光幕 (SFT)</t>
    <phoneticPr fontId="1" type="noConversion"/>
  </si>
  <si>
    <t>二合一(SFT)</t>
    <phoneticPr fontId="1" type="noConversion"/>
  </si>
  <si>
    <t>MF001</t>
    <phoneticPr fontId="1" type="noConversion"/>
  </si>
  <si>
    <t>(</t>
    <phoneticPr fontId="4" type="noConversion"/>
  </si>
  <si>
    <t>)</t>
    <phoneticPr fontId="4" type="noConversion"/>
  </si>
  <si>
    <t>MF007</t>
    <phoneticPr fontId="1" type="noConversion"/>
  </si>
  <si>
    <r>
      <t xml:space="preserve">標配 </t>
    </r>
    <r>
      <rPr>
        <sz val="9"/>
        <color rgb="FFFF0000"/>
        <rFont val="Microsoft JhengHei Light"/>
        <family val="2"/>
        <charset val="136"/>
      </rPr>
      <t>(備註)</t>
    </r>
    <phoneticPr fontId="1" type="noConversion"/>
  </si>
  <si>
    <t>MB002 (烤漆 + 乳白透光板)</t>
    <phoneticPr fontId="1" type="noConversion"/>
  </si>
  <si>
    <t>MB005 (鑽石銀噴塗邊框 + 髮紋不銹鋼 + 乳白透光板 + 筒燈)</t>
    <phoneticPr fontId="1" type="noConversion"/>
  </si>
  <si>
    <t>MB008 (鑽石銀噴塗邊框 + 鏡面銹鋼 + 乳白透光板 + 筒燈)</t>
    <phoneticPr fontId="1" type="noConversion"/>
  </si>
  <si>
    <t>MB030 (烤漆 + 乳白透光板)</t>
    <phoneticPr fontId="1" type="noConversion"/>
  </si>
  <si>
    <t>MB029 (烤漆 + 包邊鏡面不銹鋼 + 內外燈帶)</t>
    <phoneticPr fontId="1" type="noConversion"/>
  </si>
  <si>
    <t>MB031 (髮紋鍍黑鈦邊框 + 鏡面不銹鋼 + 筒燈及氣氛燈)</t>
    <phoneticPr fontId="1" type="noConversion"/>
  </si>
  <si>
    <t>MB032 (烤漆 + 乳白透光板絲印)</t>
    <phoneticPr fontId="1" type="noConversion"/>
  </si>
  <si>
    <r>
      <t xml:space="preserve">MB025 (髮紋不銹鋼 + </t>
    </r>
    <r>
      <rPr>
        <sz val="12"/>
        <color theme="1"/>
        <rFont val="Microsoft JhengHei UI"/>
        <family val="2"/>
        <charset val="136"/>
      </rPr>
      <t>烤漆 + 筒燈)</t>
    </r>
    <phoneticPr fontId="1" type="noConversion"/>
  </si>
  <si>
    <t>MB027 (烤漆 + 乳白透光板)</t>
    <phoneticPr fontId="1" type="noConversion"/>
  </si>
  <si>
    <t>PS. 地震管制以及人臉辨識僅MAE、MAM機種為標準配置</t>
    <phoneticPr fontId="4" type="noConversion"/>
  </si>
  <si>
    <t>PS. 電腦主機為正式品，帶通知後工廠出貨</t>
    <phoneticPr fontId="4" type="noConversion"/>
  </si>
  <si>
    <t>PS. 其餘相關配線須事先規劃</t>
    <phoneticPr fontId="4" type="noConversion"/>
  </si>
  <si>
    <t>業主自理(隱藏式)</t>
    <phoneticPr fontId="1" type="noConversion"/>
  </si>
  <si>
    <t>PS. 外呼有底盒時為隱藏式，無底盒時為外掛式 ;</t>
    <phoneticPr fontId="4" type="noConversion"/>
  </si>
  <si>
    <t>(請記入樓層名稱)</t>
    <phoneticPr fontId="4" type="noConversion"/>
  </si>
  <si>
    <t>PS. 標準安裝於機房</t>
    <phoneticPr fontId="4" type="noConversion"/>
  </si>
  <si>
    <t>PS:防火門時，火災回歸為標配</t>
    <phoneticPr fontId="4" type="noConversion"/>
  </si>
  <si>
    <t>(請選擇管制形式)</t>
  </si>
  <si>
    <t>(請選擇管制形式)</t>
    <phoneticPr fontId="1" type="noConversion"/>
  </si>
  <si>
    <t>1F 乘場人臉辨識</t>
    <phoneticPr fontId="1" type="noConversion"/>
  </si>
  <si>
    <t>後側(半身明鏡)有,由台灣工務端負責</t>
    <phoneticPr fontId="1" type="noConversion"/>
  </si>
  <si>
    <t>＃全機汰改時需確認主機比 ：       1 : 1 ;       2 : 1 ;       其它  _______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</si>
</sst>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新細明體"/>
      <family val="3"/>
      <charset val="136"/>
      <scheme val="minor"/>
    </font>
    <font>
      <sz val="12"/>
      <color theme="1"/>
      <name val="Microsoft JhengHei Light"/>
      <family val="2"/>
      <charset val="136"/>
    </font>
    <font>
      <sz val="9"/>
      <color rgb="FFFF0000"/>
      <name val="Microsoft JhengHei Light"/>
      <family val="2"/>
      <charset val="136"/>
    </font>
    <font>
      <b/>
      <sz val="12"/>
      <color rgb="FFFF0000"/>
      <name val="Microsoft JhengHei Light"/>
      <family val="2"/>
      <charset val="136"/>
    </font>
    <font>
      <b/>
      <sz val="12"/>
      <color theme="1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  <font>
      <sz val="8"/>
      <color rgb="FFFF0000"/>
      <name val="Microsoft JhengHei Light"/>
      <family val="2"/>
      <charset val="136"/>
    </font>
    <font>
      <sz val="11"/>
      <color theme="1"/>
      <name val="Microsoft JhengHei Light"/>
      <family val="2"/>
      <charset val="136"/>
    </font>
    <font>
      <b/>
      <sz val="11"/>
      <color rgb="FFFF0000"/>
      <name val="Microsoft JhengHei Light"/>
      <family val="2"/>
      <charset val="136"/>
    </font>
    <font>
      <sz val="9"/>
      <color theme="1"/>
      <name val="Microsoft JhengHei Light"/>
      <family val="2"/>
      <charset val="136"/>
    </font>
    <font>
      <sz val="12"/>
      <name val="Microsoft JhengHei Light"/>
      <family val="2"/>
      <charset val="136"/>
    </font>
    <font>
      <b/>
      <sz val="12"/>
      <color theme="8" tint="0.59999389629810485"/>
      <name val="Microsoft JhengHei Light"/>
      <family val="2"/>
      <charset val="136"/>
    </font>
    <font>
      <sz val="10"/>
      <color rgb="FFFF0000"/>
      <name val="Microsoft JhengHei Light"/>
      <family val="2"/>
      <charset val="136"/>
    </font>
    <font>
      <sz val="8.5"/>
      <color rgb="FFFF0000"/>
      <name val="Microsoft JhengHei Light"/>
      <family val="2"/>
      <charset val="136"/>
    </font>
    <font>
      <sz val="10"/>
      <color theme="8" tint="0.59999389629810485"/>
      <name val="Microsoft JhengHei Light"/>
      <family val="2"/>
      <charset val="136"/>
    </font>
    <font>
      <sz val="10"/>
      <color theme="1"/>
      <name val="Microsoft JhengHei Light"/>
      <family val="2"/>
      <charset val="136"/>
    </font>
    <font>
      <sz val="12"/>
      <color theme="1" tint="0.34998626667073579"/>
      <name val="Microsoft JhengHei Light"/>
      <family val="2"/>
      <charset val="136"/>
    </font>
    <font>
      <sz val="6"/>
      <color theme="1"/>
      <name val="Microsoft JhengHei Light"/>
      <family val="2"/>
      <charset val="136"/>
    </font>
    <font>
      <sz val="12"/>
      <color theme="1"/>
      <name val="Microsoft JhengHei UI"/>
      <family val="2"/>
      <charset val="136"/>
    </font>
    <font>
      <sz val="8.6"/>
      <color rgb="FFFF0000"/>
      <name val="Microsoft JhengHei Light"/>
      <family val="2"/>
      <charset val="136"/>
    </font>
    <font>
      <sz val="9"/>
      <color rgb="FFFF0000"/>
      <name val="Microsoft JhengHei UI Light"/>
      <family val="2"/>
      <charset val="136"/>
    </font>
    <font>
      <sz val="9.5"/>
      <color theme="1"/>
      <name val="Microsoft JhengHei UI Light"/>
      <family val="2"/>
      <charset val="136"/>
    </font>
    <font>
      <sz val="9.5"/>
      <color theme="1"/>
      <name val="Microsoft JhengHei Light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DashDot">
        <color rgb="FFFF66FF"/>
      </bottom>
      <diagonal/>
    </border>
    <border>
      <left style="hair">
        <color auto="1"/>
      </left>
      <right style="hair">
        <color auto="1"/>
      </right>
      <top/>
      <bottom style="mediumDashDot">
        <color rgb="FFFF66FF"/>
      </bottom>
      <diagonal/>
    </border>
    <border>
      <left style="hair">
        <color auto="1"/>
      </left>
      <right style="mediumDashDot">
        <color rgb="FFFF66FF"/>
      </right>
      <top/>
      <bottom style="mediumDashDot">
        <color rgb="FFFF66FF"/>
      </bottom>
      <diagonal/>
    </border>
    <border>
      <left style="mediumDashDot">
        <color rgb="FFFF66FF"/>
      </left>
      <right style="thin">
        <color auto="1"/>
      </right>
      <top/>
      <bottom style="mediumDashDot">
        <color rgb="FFFF66FF"/>
      </bottom>
      <diagonal/>
    </border>
    <border>
      <left style="thin">
        <color auto="1"/>
      </left>
      <right/>
      <top/>
      <bottom style="mediumDashDot">
        <color rgb="FFFF66FF"/>
      </bottom>
      <diagonal/>
    </border>
    <border>
      <left style="mediumDashDot">
        <color rgb="FFFF66FF"/>
      </left>
      <right/>
      <top style="mediumDashDot">
        <color rgb="FFFF66FF"/>
      </top>
      <bottom style="hair">
        <color auto="1"/>
      </bottom>
      <diagonal/>
    </border>
    <border>
      <left/>
      <right/>
      <top style="mediumDashDot">
        <color rgb="FFFF66FF"/>
      </top>
      <bottom style="hair">
        <color auto="1"/>
      </bottom>
      <diagonal/>
    </border>
    <border>
      <left/>
      <right style="hair">
        <color auto="1"/>
      </right>
      <top style="mediumDashDot">
        <color rgb="FFFF66FF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">
        <color rgb="FFFF66FF"/>
      </top>
      <bottom style="hair">
        <color auto="1"/>
      </bottom>
      <diagonal/>
    </border>
    <border>
      <left style="hair">
        <color auto="1"/>
      </left>
      <right style="mediumDashDot">
        <color rgb="FFFF66FF"/>
      </right>
      <top style="mediumDashDot">
        <color rgb="FFFF66FF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DashDot">
        <color rgb="FFFF66FF"/>
      </bottom>
      <diagonal/>
    </border>
    <border>
      <left/>
      <right/>
      <top/>
      <bottom style="mediumDashDot">
        <color rgb="FFFF66FF"/>
      </bottom>
      <diagonal/>
    </border>
    <border>
      <left/>
      <right/>
      <top style="thin">
        <color theme="1"/>
      </top>
      <bottom style="mediumDashDot">
        <color rgb="FFFF66FF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332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7" borderId="0" xfId="0" applyFont="1" applyFill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49" fontId="5" fillId="7" borderId="6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9" fillId="7" borderId="0" xfId="0" applyFont="1" applyFill="1" applyAlignment="1">
      <alignment vertical="center"/>
    </xf>
    <xf numFmtId="0" fontId="5" fillId="7" borderId="12" xfId="0" applyFont="1" applyFill="1" applyBorder="1" applyAlignment="1">
      <alignment horizontal="left" vertical="center"/>
    </xf>
    <xf numFmtId="0" fontId="5" fillId="7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7" borderId="3" xfId="0" applyFont="1" applyFill="1" applyBorder="1" applyAlignment="1">
      <alignment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17" fillId="7" borderId="0" xfId="0" applyFont="1" applyFill="1" applyAlignment="1">
      <alignment horizontal="left" vertical="center"/>
    </xf>
    <xf numFmtId="0" fontId="6" fillId="7" borderId="12" xfId="0" applyFont="1" applyFill="1" applyBorder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5" fillId="7" borderId="73" xfId="0" applyFont="1" applyFill="1" applyBorder="1" applyAlignment="1">
      <alignment vertical="center"/>
    </xf>
    <xf numFmtId="0" fontId="5" fillId="7" borderId="72" xfId="0" applyFont="1" applyFill="1" applyBorder="1" applyAlignment="1">
      <alignment vertical="center"/>
    </xf>
    <xf numFmtId="0" fontId="5" fillId="7" borderId="71" xfId="0" applyFont="1" applyFill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vertical="center"/>
    </xf>
    <xf numFmtId="0" fontId="16" fillId="3" borderId="37" xfId="0" applyFont="1" applyFill="1" applyBorder="1" applyAlignment="1">
      <alignment horizontal="right" vertical="center"/>
    </xf>
    <xf numFmtId="0" fontId="5" fillId="7" borderId="6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3" borderId="6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7" borderId="38" xfId="0" applyFont="1" applyFill="1" applyBorder="1" applyAlignment="1">
      <alignment horizontal="left" vertical="center"/>
    </xf>
    <xf numFmtId="0" fontId="6" fillId="7" borderId="46" xfId="0" applyFont="1" applyFill="1" applyBorder="1" applyAlignment="1">
      <alignment horizontal="left" vertical="center"/>
    </xf>
    <xf numFmtId="0" fontId="6" fillId="7" borderId="49" xfId="0" applyFont="1" applyFill="1" applyBorder="1" applyAlignment="1">
      <alignment horizontal="left" vertical="center"/>
    </xf>
    <xf numFmtId="0" fontId="6" fillId="7" borderId="50" xfId="0" applyFont="1" applyFill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13" fillId="7" borderId="0" xfId="0" applyFont="1" applyFill="1" applyAlignment="1">
      <alignment horizontal="left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center" vertical="top" wrapText="1"/>
    </xf>
    <xf numFmtId="0" fontId="16" fillId="5" borderId="0" xfId="0" applyFont="1" applyFill="1" applyAlignment="1">
      <alignment horizontal="center" vertical="top" wrapText="1"/>
    </xf>
    <xf numFmtId="0" fontId="16" fillId="5" borderId="15" xfId="0" applyFont="1" applyFill="1" applyBorder="1" applyAlignment="1">
      <alignment horizontal="center" vertical="top" wrapText="1"/>
    </xf>
    <xf numFmtId="0" fontId="19" fillId="3" borderId="12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15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center" vertical="top" wrapText="1"/>
    </xf>
    <xf numFmtId="0" fontId="16" fillId="5" borderId="14" xfId="0" applyFont="1" applyFill="1" applyBorder="1" applyAlignment="1">
      <alignment horizontal="center" vertical="top" wrapText="1"/>
    </xf>
    <xf numFmtId="0" fontId="5" fillId="3" borderId="5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0" fontId="5" fillId="3" borderId="7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67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49" fontId="5" fillId="7" borderId="36" xfId="0" applyNumberFormat="1" applyFont="1" applyFill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23" fillId="7" borderId="0" xfId="0" applyFont="1" applyFill="1" applyAlignment="1">
      <alignment horizontal="left" vertical="top" wrapText="1"/>
    </xf>
    <xf numFmtId="0" fontId="23" fillId="7" borderId="5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left" vertical="center"/>
    </xf>
    <xf numFmtId="0" fontId="17" fillId="7" borderId="5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right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right" vertical="center"/>
    </xf>
    <xf numFmtId="0" fontId="5" fillId="7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</cellXfs>
  <cellStyles count="1">
    <cellStyle name="一般" xfId="0" builtinId="0"/>
  </cellStyles>
  <dxfs count="127">
    <dxf>
      <fill>
        <patternFill>
          <bgColor rgb="FFFFFF00"/>
        </patternFill>
      </fill>
    </dxf>
    <dxf>
      <fill>
        <patternFill>
          <bgColor rgb="FFFF00FF"/>
        </patternFill>
      </fill>
    </dxf>
    <dxf>
      <font>
        <strike/>
      </font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ont>
        <strike/>
      </font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strike/>
      </font>
      <numFmt numFmtId="0" formatCode="General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66FF"/>
      <color rgb="FFFFFFFF"/>
      <color rgb="FFFF99FF"/>
      <color rgb="FFFDFFE7"/>
      <color rgb="FFFF33CC"/>
      <color rgb="FFFF3399"/>
      <color rgb="FFFF7C80"/>
      <color rgb="FFFFF9E7"/>
      <color rgb="FFE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'(範例) 规格调查表--1.7版'!$P94" lockText="1" noThreeD="1"/>
</file>

<file path=xl/ctrlProps/ctrlProp10.xml><?xml version="1.0" encoding="utf-8"?>
<formControlPr xmlns="http://schemas.microsoft.com/office/spreadsheetml/2009/9/main" objectType="CheckBox" fmlaLink="'(範例) 规格调查表--1.7版'!$P$107" lockText="1" noThreeD="1"/>
</file>

<file path=xl/ctrlProps/ctrlProp100.xml><?xml version="1.0" encoding="utf-8"?>
<formControlPr xmlns="http://schemas.microsoft.com/office/spreadsheetml/2009/9/main" objectType="CheckBox" fmlaLink="'(# 輸入號機) 规格调查表--2.1版'!$P$95" lockText="1" noThreeD="1"/>
</file>

<file path=xl/ctrlProps/ctrlProp101.xml><?xml version="1.0" encoding="utf-8"?>
<formControlPr xmlns="http://schemas.microsoft.com/office/spreadsheetml/2009/9/main" objectType="CheckBox" fmlaLink="'(# 輸入號機) 规格调查表--2.1版'!$P106" lockText="1" noThreeD="1"/>
</file>

<file path=xl/ctrlProps/ctrlProp102.xml><?xml version="1.0" encoding="utf-8"?>
<formControlPr xmlns="http://schemas.microsoft.com/office/spreadsheetml/2009/9/main" objectType="CheckBox" fmlaLink="#REF!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4.xml><?xml version="1.0" encoding="utf-8"?>
<formControlPr xmlns="http://schemas.microsoft.com/office/spreadsheetml/2009/9/main" objectType="CheckBox" fmlaLink="'(# 輸入號機) 规格调查表--2.1版'!$Q$107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'(# 輸入號機) 规格调查表--2.1版'!$Q111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8.xml><?xml version="1.0" encoding="utf-8"?>
<formControlPr xmlns="http://schemas.microsoft.com/office/spreadsheetml/2009/9/main" objectType="CheckBox" fmlaLink="'(# 輸入號機) 规格调查表--2.1版'!$Q112" lockText="1" noThreeD="1"/>
</file>

<file path=xl/ctrlProps/ctrlProp109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'(範例) 规格调查表--1.7版'!$P$110" lockText="1" noThreeD="1"/>
</file>

<file path=xl/ctrlProps/ctrlProp110.xml><?xml version="1.0" encoding="utf-8"?>
<formControlPr xmlns="http://schemas.microsoft.com/office/spreadsheetml/2009/9/main" objectType="CheckBox" fmlaLink="'(# 輸入號機) 规格调查表--2.1版'!$Q113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fmlaLink="'(# 輸入號機) 规格调查表--2.1版'!$Q$107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4.xml><?xml version="1.0" encoding="utf-8"?>
<formControlPr xmlns="http://schemas.microsoft.com/office/spreadsheetml/2009/9/main" objectType="CheckBox" fmlaLink="'(# 輸入號機) 规格调查表--2.1版'!$Q112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6.xml><?xml version="1.0" encoding="utf-8"?>
<formControlPr xmlns="http://schemas.microsoft.com/office/spreadsheetml/2009/9/main" objectType="CheckBox" fmlaLink="'(# 輸入號機) 规格调查表--2.1版'!$Q114" lockText="1" noThreeD="1"/>
</file>

<file path=xl/ctrlProps/ctrlProp117.xml><?xml version="1.0" encoding="utf-8"?>
<formControlPr xmlns="http://schemas.microsoft.com/office/spreadsheetml/2009/9/main" objectType="CheckBox" fmlaLink="'(# 輸入號機) 规格调查表--2.1版'!$Q$107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'(# 輸入號機) 规格调查表--2.1版'!$Q113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'(# 輸入號機) 规格调查表--2.1版'!$Q$107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'(# 輸入號機) 规格调查表--2.1版'!$Q112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'(# 輸入號機) 规格调查表--2.1版'!$Q115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'(# 輸入號機) 规格调查表--2.1版'!$Q$107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'(# 輸入號機) 规格调查表--2.1版'!$Q113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#REF!" lockText="1" noThreeD="1"/>
</file>

<file path=xl/ctrlProps/ctrlProp131.xml><?xml version="1.0" encoding="utf-8"?>
<formControlPr xmlns="http://schemas.microsoft.com/office/spreadsheetml/2009/9/main" objectType="CheckBox" fmlaLink="'(# 輸入號機) 规格调查表--2.1版'!$Q113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fmlaLink="'(# 輸入號機) 规格调查表--2.1版'!$Q114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'(# 輸入號機) 规格调查表--2.1版'!$Q111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'(# 輸入號機) 规格调查表--2.1版'!$Q107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checked="Checked" fmlaLink="'(# 輸入號機) 规格调查表--2.1版'!$Q104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'(# 輸入號機) 规格调查表--2.1版'!$Q108" lockText="1" noThreeD="1"/>
</file>

<file path=xl/ctrlProps/ctrlProp149.xml><?xml version="1.0" encoding="utf-8"?>
<formControlPr xmlns="http://schemas.microsoft.com/office/spreadsheetml/2009/9/main" objectType="CheckBox" fmlaLink="'(# 輸入號機) 规格调查表--2.1版'!$Q$107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'(# 輸入號機) 规格调查表--2.1版'!$Q114" lockText="1" noThreeD="1"/>
</file>

<file path=xl/ctrlProps/ctrlProp152.xml><?xml version="1.0" encoding="utf-8"?>
<formControlPr xmlns="http://schemas.microsoft.com/office/spreadsheetml/2009/9/main" objectType="CheckBox" fmlaLink="'(# 輸入號機) 规格调查表--2.1版'!$Q$107" lockText="1" noThreeD="1"/>
</file>

<file path=xl/ctrlProps/ctrlProp153.xml><?xml version="1.0" encoding="utf-8"?>
<formControlPr xmlns="http://schemas.microsoft.com/office/spreadsheetml/2009/9/main" objectType="CheckBox" fmlaLink="#REF!" lockText="1" noThreeD="1"/>
</file>

<file path=xl/ctrlProps/ctrlProp154.xml><?xml version="1.0" encoding="utf-8"?>
<formControlPr xmlns="http://schemas.microsoft.com/office/spreadsheetml/2009/9/main" objectType="CheckBox" fmlaLink="'(# 輸入號機) 规格调查表--2.1版'!$Q113" lockText="1" noThreeD="1"/>
</file>

<file path=xl/ctrlProps/ctrlProp155.xml><?xml version="1.0" encoding="utf-8"?>
<formControlPr xmlns="http://schemas.microsoft.com/office/spreadsheetml/2009/9/main" objectType="CheckBox" fmlaLink="#REF!" lockText="1" noThreeD="1"/>
</file>

<file path=xl/ctrlProps/ctrlProp156.xml><?xml version="1.0" encoding="utf-8"?>
<formControlPr xmlns="http://schemas.microsoft.com/office/spreadsheetml/2009/9/main" objectType="CheckBox" fmlaLink="'(# 輸入號機) 规格调查表--2.1版'!$Q$107" lockText="1" noThreeD="1"/>
</file>

<file path=xl/ctrlProps/ctrlProp157.xml><?xml version="1.0" encoding="utf-8"?>
<formControlPr xmlns="http://schemas.microsoft.com/office/spreadsheetml/2009/9/main" objectType="CheckBox" fmlaLink="#REF!" lockText="1" noThreeD="1"/>
</file>

<file path=xl/ctrlProps/ctrlProp158.xml><?xml version="1.0" encoding="utf-8"?>
<formControlPr xmlns="http://schemas.microsoft.com/office/spreadsheetml/2009/9/main" objectType="CheckBox" fmlaLink="'(# 輸入號機) 规格调查表--2.1版'!$Q112" lockText="1" noThreeD="1"/>
</file>

<file path=xl/ctrlProps/ctrlProp159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60.xml><?xml version="1.0" encoding="utf-8"?>
<formControlPr xmlns="http://schemas.microsoft.com/office/spreadsheetml/2009/9/main" objectType="CheckBox" fmlaLink="'(# 輸入號機) 规格调查表--2.1版'!$Q116" lockText="1" noThreeD="1"/>
</file>

<file path=xl/ctrlProps/ctrlProp161.xml><?xml version="1.0" encoding="utf-8"?>
<formControlPr xmlns="http://schemas.microsoft.com/office/spreadsheetml/2009/9/main" objectType="CheckBox" fmlaLink="'(# 輸入號機) 规格调查表--2.1版'!$Q$107" lockText="1" noThreeD="1"/>
</file>

<file path=xl/ctrlProps/ctrlProp162.xml><?xml version="1.0" encoding="utf-8"?>
<formControlPr xmlns="http://schemas.microsoft.com/office/spreadsheetml/2009/9/main" objectType="CheckBox" fmlaLink="#REF!" lockText="1" noThreeD="1"/>
</file>

<file path=xl/ctrlProps/ctrlProp163.xml><?xml version="1.0" encoding="utf-8"?>
<formControlPr xmlns="http://schemas.microsoft.com/office/spreadsheetml/2009/9/main" objectType="CheckBox" fmlaLink="'(# 輸入號機) 规格调查表--2.1版'!$Q113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5.xml><?xml version="1.0" encoding="utf-8"?>
<formControlPr xmlns="http://schemas.microsoft.com/office/spreadsheetml/2009/9/main" objectType="CheckBox" fmlaLink="#REF!" lockText="1" noThreeD="1"/>
</file>

<file path=xl/ctrlProps/ctrlProp166.xml><?xml version="1.0" encoding="utf-8"?>
<formControlPr xmlns="http://schemas.microsoft.com/office/spreadsheetml/2009/9/main" objectType="CheckBox" fmlaLink="'(# 輸入號機) 规格调查表--2.1版'!$Q115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8.xml><?xml version="1.0" encoding="utf-8"?>
<formControlPr xmlns="http://schemas.microsoft.com/office/spreadsheetml/2009/9/main" objectType="CheckBox" fmlaLink="#REF!" lockText="1" noThreeD="1"/>
</file>

<file path=xl/ctrlProps/ctrlProp169.xml><?xml version="1.0" encoding="utf-8"?>
<formControlPr xmlns="http://schemas.microsoft.com/office/spreadsheetml/2009/9/main" objectType="CheckBox" fmlaLink="'(# 輸入號機) 规格调查表--2.1版'!$P$95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70.xml><?xml version="1.0" encoding="utf-8"?>
<formControlPr xmlns="http://schemas.microsoft.com/office/spreadsheetml/2009/9/main" objectType="CheckBox" fmlaLink="'(# 輸入號機) 规格调查表--2.1版'!$P102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fmlaLink="#REF!" lockText="1" noThreeD="1"/>
</file>

<file path=xl/ctrlProps/ctrlProp173.xml><?xml version="1.0" encoding="utf-8"?>
<formControlPr xmlns="http://schemas.microsoft.com/office/spreadsheetml/2009/9/main" objectType="CheckBox" fmlaLink="#REF!" lockText="1" noThreeD="1"/>
</file>

<file path=xl/ctrlProps/ctrlProp174.xml><?xml version="1.0" encoding="utf-8"?>
<formControlPr xmlns="http://schemas.microsoft.com/office/spreadsheetml/2009/9/main" objectType="CheckBox" fmlaLink="'(# 輸入號機) 规格调查表--2.1版'!$Q98" lockText="1" noThreeD="1"/>
</file>

<file path=xl/ctrlProps/ctrlProp175.xml><?xml version="1.0" encoding="utf-8"?>
<formControlPr xmlns="http://schemas.microsoft.com/office/spreadsheetml/2009/9/main" objectType="CheckBox" fmlaLink="#REF!" lockText="1" noThreeD="1"/>
</file>

<file path=xl/ctrlProps/ctrlProp176.xml><?xml version="1.0" encoding="utf-8"?>
<formControlPr xmlns="http://schemas.microsoft.com/office/spreadsheetml/2009/9/main" objectType="CheckBox" fmlaLink="#REF!" lockText="1" noThreeD="1"/>
</file>

<file path=xl/ctrlProps/ctrlProp177.xml><?xml version="1.0" encoding="utf-8"?>
<formControlPr xmlns="http://schemas.microsoft.com/office/spreadsheetml/2009/9/main" objectType="CheckBox" fmlaLink="#REF!" lockText="1" noThreeD="1"/>
</file>

<file path=xl/ctrlProps/ctrlProp178.xml><?xml version="1.0" encoding="utf-8"?>
<formControlPr xmlns="http://schemas.microsoft.com/office/spreadsheetml/2009/9/main" objectType="CheckBox" fmlaLink="#REF!" lockText="1" noThreeD="1"/>
</file>

<file path=xl/ctrlProps/ctrlProp179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80.xml><?xml version="1.0" encoding="utf-8"?>
<formControlPr xmlns="http://schemas.microsoft.com/office/spreadsheetml/2009/9/main" objectType="CheckBox" fmlaLink="#REF!" lockText="1" noThreeD="1"/>
</file>

<file path=xl/ctrlProps/ctrlProp181.xml><?xml version="1.0" encoding="utf-8"?>
<formControlPr xmlns="http://schemas.microsoft.com/office/spreadsheetml/2009/9/main" objectType="CheckBox" fmlaLink="'(# 輸入號機) 规格调查表--2.1版'!$Q99" lockText="1" noThreeD="1"/>
</file>

<file path=xl/ctrlProps/ctrlProp182.xml><?xml version="1.0" encoding="utf-8"?>
<formControlPr xmlns="http://schemas.microsoft.com/office/spreadsheetml/2009/9/main" objectType="CheckBox" fmlaLink="#REF!" lockText="1" noThreeD="1"/>
</file>

<file path=xl/ctrlProps/ctrlProp183.xml><?xml version="1.0" encoding="utf-8"?>
<formControlPr xmlns="http://schemas.microsoft.com/office/spreadsheetml/2009/9/main" objectType="CheckBox" fmlaLink="'(# 輸入號機) 规格调查表--2.1版'!$Q100" lockText="1" noThreeD="1"/>
</file>

<file path=xl/ctrlProps/ctrlProp184.xml><?xml version="1.0" encoding="utf-8"?>
<formControlPr xmlns="http://schemas.microsoft.com/office/spreadsheetml/2009/9/main" objectType="CheckBox" fmlaLink="#REF!" lockText="1" noThreeD="1"/>
</file>

<file path=xl/ctrlProps/ctrlProp185.xml><?xml version="1.0" encoding="utf-8"?>
<formControlPr xmlns="http://schemas.microsoft.com/office/spreadsheetml/2009/9/main" objectType="CheckBox" fmlaLink="'(# 輸入號機) 规格调查表--2.1版'!$Q102" lockText="1" noThreeD="1"/>
</file>

<file path=xl/ctrlProps/ctrlProp186.xml><?xml version="1.0" encoding="utf-8"?>
<formControlPr xmlns="http://schemas.microsoft.com/office/spreadsheetml/2009/9/main" objectType="CheckBox" fmlaLink="#REF!" lockText="1" noThreeD="1"/>
</file>

<file path=xl/ctrlProps/ctrlProp187.xml><?xml version="1.0" encoding="utf-8"?>
<formControlPr xmlns="http://schemas.microsoft.com/office/spreadsheetml/2009/9/main" objectType="CheckBox" fmlaLink="'(# 輸入號機) 规格调查表--2.1版'!$Q103" lockText="1" noThreeD="1"/>
</file>

<file path=xl/ctrlProps/ctrlProp188.xml><?xml version="1.0" encoding="utf-8"?>
<formControlPr xmlns="http://schemas.microsoft.com/office/spreadsheetml/2009/9/main" objectType="CheckBox" fmlaLink="#REF!" lockText="1" noThreeD="1"/>
</file>

<file path=xl/ctrlProps/ctrlProp189.xml><?xml version="1.0" encoding="utf-8"?>
<formControlPr xmlns="http://schemas.microsoft.com/office/spreadsheetml/2009/9/main" objectType="CheckBox" checked="Checked" fmlaLink="'(# 輸入號機) 规格调查表--2.1版'!$Q104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190.xml><?xml version="1.0" encoding="utf-8"?>
<formControlPr xmlns="http://schemas.microsoft.com/office/spreadsheetml/2009/9/main" objectType="CheckBox" fmlaLink="#REF!" lockText="1" noThreeD="1"/>
</file>

<file path=xl/ctrlProps/ctrlProp191.xml><?xml version="1.0" encoding="utf-8"?>
<formControlPr xmlns="http://schemas.microsoft.com/office/spreadsheetml/2009/9/main" objectType="CheckBox" fmlaLink="#REF!" lockText="1" noThreeD="1"/>
</file>

<file path=xl/ctrlProps/ctrlProp192.xml><?xml version="1.0" encoding="utf-8"?>
<formControlPr xmlns="http://schemas.microsoft.com/office/spreadsheetml/2009/9/main" objectType="CheckBox" fmlaLink="'(# 輸入號機) 规格调查表--2.1版'!$Q105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'(範例) 规格调查表--1.7版'!$P$108" lockText="1" noThreeD="1"/>
</file>

<file path=xl/ctrlProps/ctrlProp26.xml><?xml version="1.0" encoding="utf-8"?>
<formControlPr xmlns="http://schemas.microsoft.com/office/spreadsheetml/2009/9/main" objectType="CheckBox" fmlaLink="'(範例) 规格调查表--1.7版'!$P$109" lockText="1" noThreeD="1"/>
</file>

<file path=xl/ctrlProps/ctrlProp27.xml><?xml version="1.0" encoding="utf-8"?>
<formControlPr xmlns="http://schemas.microsoft.com/office/spreadsheetml/2009/9/main" objectType="CheckBox" checked="Checked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checked="Checked" fmlaLink="'(範例) 规格调查表--1.7版'!$Q$106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'(範例) 规格调查表--1.7版'!$P$94" lockText="1" noThreeD="1"/>
</file>

<file path=xl/ctrlProps/ctrlProp31.xml><?xml version="1.0" encoding="utf-8"?>
<formControlPr xmlns="http://schemas.microsoft.com/office/spreadsheetml/2009/9/main" objectType="CheckBox" fmlaLink="'(範例) 规格调查表--1.7版'!$P$94" lockText="1" noThreeD="1"/>
</file>

<file path=xl/ctrlProps/ctrlProp32.xml><?xml version="1.0" encoding="utf-8"?>
<formControlPr xmlns="http://schemas.microsoft.com/office/spreadsheetml/2009/9/main" objectType="CheckBox" fmlaLink="'(範例) 规格调查表--1.7版'!$P$94" lockText="1" noThreeD="1"/>
</file>

<file path=xl/ctrlProps/ctrlProp33.xml><?xml version="1.0" encoding="utf-8"?>
<formControlPr xmlns="http://schemas.microsoft.com/office/spreadsheetml/2009/9/main" objectType="CheckBox" fmlaLink="'(範例) 规格调查表--1.7版'!$P$94" lockText="1" noThreeD="1"/>
</file>

<file path=xl/ctrlProps/ctrlProp34.xml><?xml version="1.0" encoding="utf-8"?>
<formControlPr xmlns="http://schemas.microsoft.com/office/spreadsheetml/2009/9/main" objectType="CheckBox" fmlaLink="'(範例) 规格调查表--1.7版'!$P95" lockText="1" noThreeD="1"/>
</file>

<file path=xl/ctrlProps/ctrlProp35.xml><?xml version="1.0" encoding="utf-8"?>
<formControlPr xmlns="http://schemas.microsoft.com/office/spreadsheetml/2009/9/main" objectType="CheckBox" fmlaLink="'(範例) 规格调查表--1.7版'!$P96" lockText="1" noThreeD="1"/>
</file>

<file path=xl/ctrlProps/ctrlProp36.xml><?xml version="1.0" encoding="utf-8"?>
<formControlPr xmlns="http://schemas.microsoft.com/office/spreadsheetml/2009/9/main" objectType="CheckBox" fmlaLink="'(範例) 规格调查表--1.7版'!$P97" lockText="1" noThreeD="1"/>
</file>

<file path=xl/ctrlProps/ctrlProp37.xml><?xml version="1.0" encoding="utf-8"?>
<formControlPr xmlns="http://schemas.microsoft.com/office/spreadsheetml/2009/9/main" objectType="CheckBox" fmlaLink="'(範例) 规格调查表--1.7版'!$P98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'(範例) 规格调查表--1.7版'!$P$94" lockText="1" noThreeD="1"/>
</file>

<file path=xl/ctrlProps/ctrlProp41.xml><?xml version="1.0" encoding="utf-8"?>
<formControlPr xmlns="http://schemas.microsoft.com/office/spreadsheetml/2009/9/main" objectType="CheckBox" fmlaLink="'(範例) 规格调查表--1.7版'!$P$94" lockText="1" noThreeD="1"/>
</file>

<file path=xl/ctrlProps/ctrlProp42.xml><?xml version="1.0" encoding="utf-8"?>
<formControlPr xmlns="http://schemas.microsoft.com/office/spreadsheetml/2009/9/main" objectType="CheckBox" fmlaLink="'(範例) 规格调查表--1.7版'!$P101" lockText="1" noThreeD="1"/>
</file>

<file path=xl/ctrlProps/ctrlProp43.xml><?xml version="1.0" encoding="utf-8"?>
<formControlPr xmlns="http://schemas.microsoft.com/office/spreadsheetml/2009/9/main" objectType="CheckBox" fmlaLink="'(範例) 规格调查表--1.7版'!$P102" lockText="1" noThreeD="1"/>
</file>

<file path=xl/ctrlProps/ctrlProp44.xml><?xml version="1.0" encoding="utf-8"?>
<formControlPr xmlns="http://schemas.microsoft.com/office/spreadsheetml/2009/9/main" objectType="CheckBox" fmlaLink="'(範例) 规格调查表--1.7版'!$P$112" lockText="1" noThreeD="1"/>
</file>

<file path=xl/ctrlProps/ctrlProp45.xml><?xml version="1.0" encoding="utf-8"?>
<formControlPr xmlns="http://schemas.microsoft.com/office/spreadsheetml/2009/9/main" objectType="CheckBox" checked="Checked" fmlaLink="'(範例) 规格调查表--1.7版'!$Q94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'(範例) 规格调查表--1.7版'!$Q97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'(範例) 规格调查表--1.7版'!$Q98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'(範例) 规格调查表--1.7版'!$Q99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'(範例) 规格调查表--1.7版'!$Q101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'(範例) 规格调查表--1.7版'!$Q102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'(範例) 规格调查表--1.7版'!$Q103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'(範例) 规格调查表--1.7版'!$Q105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'(範例) 规格调查表--1.7版'!$Q107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'(範例) 规格调查表--1.7版'!$Q109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'(範例) 规格调查表--1.7版'!$Q110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'(範例) 规格调查表--1.7版'!$Q111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'(範例) 规格调查表--1.7版'!$P$104" lockText="1" noThreeD="1"/>
</file>

<file path=xl/ctrlProps/ctrlProp70.xml><?xml version="1.0" encoding="utf-8"?>
<formControlPr xmlns="http://schemas.microsoft.com/office/spreadsheetml/2009/9/main" objectType="CheckBox" fmlaLink="'(範例) 规格调查表--1.7版'!$Q103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'(# 輸入號機) 规格调查表--2.1版'!$P$95" lockText="1" noThreeD="1"/>
</file>

<file path=xl/ctrlProps/ctrlProp73.xml><?xml version="1.0" encoding="utf-8"?>
<formControlPr xmlns="http://schemas.microsoft.com/office/spreadsheetml/2009/9/main" objectType="CheckBox" fmlaLink="'(# 輸入號機) 规格调查表--2.1版'!$P99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'(# 輸入號機) 规格调查表--2.1版'!$Q95" lockText="1" noThreeD="1"/>
</file>

<file path=xl/ctrlProps/ctrlProp76.xml><?xml version="1.0" encoding="utf-8"?>
<formControlPr xmlns="http://schemas.microsoft.com/office/spreadsheetml/2009/9/main" objectType="CheckBox" fmlaLink="'(# 輸入號機) 规格调查表--2.1版'!$P95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'(# 輸入號機) 规格调查表--2.1版'!$P$105" lockText="1" noThreeD="1"/>
</file>

<file path=xl/ctrlProps/ctrlProp8.xml><?xml version="1.0" encoding="utf-8"?>
<formControlPr xmlns="http://schemas.microsoft.com/office/spreadsheetml/2009/9/main" objectType="CheckBox" fmlaLink="'(範例) 规格调查表--1.7版'!$P$105" lockText="1" noThreeD="1"/>
</file>

<file path=xl/ctrlProps/ctrlProp80.xml><?xml version="1.0" encoding="utf-8"?>
<formControlPr xmlns="http://schemas.microsoft.com/office/spreadsheetml/2009/9/main" objectType="CheckBox" checked="Checked" fmlaLink="#REF!" lockText="1" noThreeD="1"/>
</file>

<file path=xl/ctrlProps/ctrlProp81.xml><?xml version="1.0" encoding="utf-8"?>
<formControlPr xmlns="http://schemas.microsoft.com/office/spreadsheetml/2009/9/main" objectType="CheckBox" fmlaLink="'(# 輸入號機) 规格调查表--2.1版'!$P$95" lockText="1" noThreeD="1"/>
</file>

<file path=xl/ctrlProps/ctrlProp82.xml><?xml version="1.0" encoding="utf-8"?>
<formControlPr xmlns="http://schemas.microsoft.com/office/spreadsheetml/2009/9/main" objectType="CheckBox" fmlaLink="'(# 輸入號機) 规格调查表--2.1版'!$P$95" lockText="1" noThreeD="1"/>
</file>

<file path=xl/ctrlProps/ctrlProp83.xml><?xml version="1.0" encoding="utf-8"?>
<formControlPr xmlns="http://schemas.microsoft.com/office/spreadsheetml/2009/9/main" objectType="CheckBox" fmlaLink="'(# 輸入號機) 规格调查表--2.1版'!$P$95" lockText="1" noThreeD="1"/>
</file>

<file path=xl/ctrlProps/ctrlProp84.xml><?xml version="1.0" encoding="utf-8"?>
<formControlPr xmlns="http://schemas.microsoft.com/office/spreadsheetml/2009/9/main" objectType="CheckBox" fmlaLink="'(# 輸入號機) 规格调查表--2.1版'!$P96" lockText="1" noThreeD="1"/>
</file>

<file path=xl/ctrlProps/ctrlProp85.xml><?xml version="1.0" encoding="utf-8"?>
<formControlPr xmlns="http://schemas.microsoft.com/office/spreadsheetml/2009/9/main" objectType="CheckBox" fmlaLink="'(# 輸入號機) 规格调查表--2.1版'!$P97" lockText="1" noThreeD="1"/>
</file>

<file path=xl/ctrlProps/ctrlProp86.xml><?xml version="1.0" encoding="utf-8"?>
<formControlPr xmlns="http://schemas.microsoft.com/office/spreadsheetml/2009/9/main" objectType="CheckBox" fmlaLink="'(# 輸入號機) 规格调查表--2.1版'!$P98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'(# 輸入號機) 规格调查表--2.1版'!$P$95" lockText="1" noThreeD="1"/>
</file>

<file path=xl/ctrlProps/ctrlProp89.xml><?xml version="1.0" encoding="utf-8"?>
<formControlPr xmlns="http://schemas.microsoft.com/office/spreadsheetml/2009/9/main" objectType="CheckBox" fmlaLink="'(# 輸入號機) 规格调查表--2.1版'!$P99" lockText="1" noThreeD="1"/>
</file>

<file path=xl/ctrlProps/ctrlProp9.xml><?xml version="1.0" encoding="utf-8"?>
<formControlPr xmlns="http://schemas.microsoft.com/office/spreadsheetml/2009/9/main" objectType="CheckBox" fmlaLink="'(範例) 规格调查表--1.7版'!$P$106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fmlaLink="'(# 輸入號機) 规格调查表--2.1版'!$P$109" lockText="1" noThreeD="1"/>
</file>

<file path=xl/ctrlProps/ctrlProp92.xml><?xml version="1.0" encoding="utf-8"?>
<formControlPr xmlns="http://schemas.microsoft.com/office/spreadsheetml/2009/9/main" objectType="CheckBox" fmlaLink="'(# 輸入號機) 规格调查表--2.1版'!$P$112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'(# 輸入號機) 规格调查表--2.1版'!$P$110" lockText="1" noThreeD="1"/>
</file>

<file path=xl/ctrlProps/ctrlProp95.xml><?xml version="1.0" encoding="utf-8"?>
<formControlPr xmlns="http://schemas.microsoft.com/office/spreadsheetml/2009/9/main" objectType="CheckBox" fmlaLink="'(# 輸入號機) 规格调查表--2.1版'!$P$111" lockText="1" noThreeD="1"/>
</file>

<file path=xl/ctrlProps/ctrlProp96.xml><?xml version="1.0" encoding="utf-8"?>
<formControlPr xmlns="http://schemas.microsoft.com/office/spreadsheetml/2009/9/main" objectType="CheckBox" fmlaLink="'(# 輸入號機) 规格调查表--2.1版'!$P$114" lockText="1" noThreeD="1"/>
</file>

<file path=xl/ctrlProps/ctrlProp97.xml><?xml version="1.0" encoding="utf-8"?>
<formControlPr xmlns="http://schemas.microsoft.com/office/spreadsheetml/2009/9/main" objectType="CheckBox" fmlaLink="'(# 輸入號機) 规格调查表--2.1版'!$P$107" lockText="1" noThreeD="1"/>
</file>

<file path=xl/ctrlProps/ctrlProp98.xml><?xml version="1.0" encoding="utf-8"?>
<formControlPr xmlns="http://schemas.microsoft.com/office/spreadsheetml/2009/9/main" objectType="CheckBox" fmlaLink="#REF!" lockText="1" noThreeD="1"/>
</file>

<file path=xl/ctrlProps/ctrlProp99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93</xdr:row>
          <xdr:rowOff>8626</xdr:rowOff>
        </xdr:from>
        <xdr:to>
          <xdr:col>4</xdr:col>
          <xdr:colOff>370936</xdr:colOff>
          <xdr:row>94</xdr:row>
          <xdr:rowOff>17253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93</xdr:row>
          <xdr:rowOff>8626</xdr:rowOff>
        </xdr:from>
        <xdr:to>
          <xdr:col>12</xdr:col>
          <xdr:colOff>370936</xdr:colOff>
          <xdr:row>94</xdr:row>
          <xdr:rowOff>17253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94</xdr:row>
          <xdr:rowOff>8626</xdr:rowOff>
        </xdr:from>
        <xdr:to>
          <xdr:col>4</xdr:col>
          <xdr:colOff>370936</xdr:colOff>
          <xdr:row>95</xdr:row>
          <xdr:rowOff>17253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100</xdr:row>
          <xdr:rowOff>8626</xdr:rowOff>
        </xdr:from>
        <xdr:to>
          <xdr:col>4</xdr:col>
          <xdr:colOff>370936</xdr:colOff>
          <xdr:row>101</xdr:row>
          <xdr:rowOff>17253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103</xdr:row>
          <xdr:rowOff>8626</xdr:rowOff>
        </xdr:from>
        <xdr:to>
          <xdr:col>4</xdr:col>
          <xdr:colOff>370936</xdr:colOff>
          <xdr:row>104</xdr:row>
          <xdr:rowOff>17253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104</xdr:row>
          <xdr:rowOff>8626</xdr:rowOff>
        </xdr:from>
        <xdr:to>
          <xdr:col>4</xdr:col>
          <xdr:colOff>370936</xdr:colOff>
          <xdr:row>105</xdr:row>
          <xdr:rowOff>17253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106</xdr:row>
          <xdr:rowOff>8626</xdr:rowOff>
        </xdr:from>
        <xdr:to>
          <xdr:col>4</xdr:col>
          <xdr:colOff>370936</xdr:colOff>
          <xdr:row>107</xdr:row>
          <xdr:rowOff>17253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109</xdr:row>
          <xdr:rowOff>8626</xdr:rowOff>
        </xdr:from>
        <xdr:to>
          <xdr:col>4</xdr:col>
          <xdr:colOff>370936</xdr:colOff>
          <xdr:row>110</xdr:row>
          <xdr:rowOff>17253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96</xdr:row>
          <xdr:rowOff>8626</xdr:rowOff>
        </xdr:from>
        <xdr:to>
          <xdr:col>12</xdr:col>
          <xdr:colOff>370936</xdr:colOff>
          <xdr:row>97</xdr:row>
          <xdr:rowOff>17253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100</xdr:row>
          <xdr:rowOff>8626</xdr:rowOff>
        </xdr:from>
        <xdr:to>
          <xdr:col>12</xdr:col>
          <xdr:colOff>370936</xdr:colOff>
          <xdr:row>101</xdr:row>
          <xdr:rowOff>17253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101</xdr:row>
          <xdr:rowOff>8626</xdr:rowOff>
        </xdr:from>
        <xdr:to>
          <xdr:col>12</xdr:col>
          <xdr:colOff>370936</xdr:colOff>
          <xdr:row>102</xdr:row>
          <xdr:rowOff>17253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0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106</xdr:row>
          <xdr:rowOff>8626</xdr:rowOff>
        </xdr:from>
        <xdr:to>
          <xdr:col>12</xdr:col>
          <xdr:colOff>370936</xdr:colOff>
          <xdr:row>107</xdr:row>
          <xdr:rowOff>17253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0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0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486326</xdr:colOff>
      <xdr:row>75</xdr:row>
      <xdr:rowOff>187956</xdr:rowOff>
    </xdr:from>
    <xdr:to>
      <xdr:col>9</xdr:col>
      <xdr:colOff>497212</xdr:colOff>
      <xdr:row>85</xdr:row>
      <xdr:rowOff>22860</xdr:rowOff>
    </xdr:to>
    <xdr:grpSp>
      <xdr:nvGrpSpPr>
        <xdr:cNvPr id="2" name="组合 33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01390" y="18752001"/>
          <a:ext cx="2814471" cy="2336565"/>
          <a:chOff x="2186940" y="26266141"/>
          <a:chExt cx="2339340" cy="1721906"/>
        </a:xfrm>
      </xdr:grpSpPr>
      <xdr:grpSp>
        <xdr:nvGrpSpPr>
          <xdr:cNvPr id="3" name="组合 339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864838" y="26325535"/>
            <a:ext cx="997732" cy="946898"/>
            <a:chOff x="2880078" y="26043595"/>
            <a:chExt cx="997732" cy="946898"/>
          </a:xfrm>
        </xdr:grpSpPr>
        <xdr:sp macro="" textlink="">
          <xdr:nvSpPr>
            <xdr:cNvPr id="20" name="文本框 341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3246709" y="26741810"/>
              <a:ext cx="403487" cy="248683"/>
            </a:xfrm>
            <a:prstGeom prst="rect">
              <a:avLst/>
            </a:prstGeom>
            <a:noFill/>
            <a:ln w="9525" cmpd="sng">
              <a:solidFill>
                <a:schemeClr val="bg1">
                  <a:alpha val="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CN" altLang="en-US" sz="1100" b="1">
                  <a:solidFill>
                    <a:srgbClr val="FF0000"/>
                  </a:solidFill>
                </a:rPr>
                <a:t>前</a:t>
              </a:r>
            </a:p>
          </xdr:txBody>
        </xdr:sp>
        <xdr:grpSp>
          <xdr:nvGrpSpPr>
            <xdr:cNvPr id="21" name="组合 341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2880078" y="26043595"/>
              <a:ext cx="997732" cy="732324"/>
              <a:chOff x="2880078" y="26043595"/>
              <a:chExt cx="997732" cy="732324"/>
            </a:xfrm>
          </xdr:grpSpPr>
          <xdr:cxnSp macro="">
            <xdr:nvCxnSpPr>
              <xdr:cNvPr id="22" name="直接箭头连接符 3416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CxnSpPr/>
            </xdr:nvCxnSpPr>
            <xdr:spPr>
              <a:xfrm>
                <a:off x="3152065" y="26512527"/>
                <a:ext cx="540000" cy="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直接箭头连接符 3417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CxnSpPr/>
            </xdr:nvCxnSpPr>
            <xdr:spPr>
              <a:xfrm flipH="1" flipV="1">
                <a:off x="3387696" y="26235921"/>
                <a:ext cx="0" cy="539998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4" name="文本框 3418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2880078" y="26392304"/>
                <a:ext cx="229524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左</a:t>
                </a:r>
              </a:p>
            </xdr:txBody>
          </xdr:sp>
          <xdr:sp macro="" textlink="">
            <xdr:nvSpPr>
              <xdr:cNvPr id="25" name="文本框 3419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 txBox="1"/>
            </xdr:nvSpPr>
            <xdr:spPr>
              <a:xfrm>
                <a:off x="3648287" y="26398418"/>
                <a:ext cx="229523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右</a:t>
                </a:r>
              </a:p>
            </xdr:txBody>
          </xdr:sp>
          <xdr:sp macro="" textlink="">
            <xdr:nvSpPr>
              <xdr:cNvPr id="26" name="文本框 3420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 txBox="1"/>
            </xdr:nvSpPr>
            <xdr:spPr>
              <a:xfrm>
                <a:off x="3245967" y="26043595"/>
                <a:ext cx="408796" cy="259080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后</a:t>
                </a:r>
              </a:p>
            </xdr:txBody>
          </xdr:sp>
        </xdr:grpSp>
      </xdr:grpSp>
      <xdr:grpSp>
        <xdr:nvGrpSpPr>
          <xdr:cNvPr id="4" name="组合 339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514600" y="26266141"/>
            <a:ext cx="1713231" cy="1206231"/>
            <a:chOff x="2514600" y="26266141"/>
            <a:chExt cx="1713231" cy="1206231"/>
          </a:xfrm>
        </xdr:grpSpPr>
        <xdr:grpSp>
          <xdr:nvGrpSpPr>
            <xdr:cNvPr id="6" name="组合 339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514600" y="26266141"/>
              <a:ext cx="1713231" cy="1206231"/>
              <a:chOff x="2514600" y="26266141"/>
              <a:chExt cx="1713231" cy="1206231"/>
            </a:xfrm>
          </xdr:grpSpPr>
          <xdr:cxnSp macro="">
            <xdr:nvCxnSpPr>
              <xdr:cNvPr id="11" name="直接连接符 340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CxnSpPr/>
            </xdr:nvCxnSpPr>
            <xdr:spPr>
              <a:xfrm>
                <a:off x="2514601" y="26273740"/>
                <a:ext cx="0" cy="100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" name="直接连接符 3405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CxnSpPr/>
            </xdr:nvCxnSpPr>
            <xdr:spPr>
              <a:xfrm>
                <a:off x="4221524" y="26273740"/>
                <a:ext cx="0" cy="100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" name="直接连接符 3406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CxnSpPr/>
            </xdr:nvCxnSpPr>
            <xdr:spPr>
              <a:xfrm>
                <a:off x="2514600" y="26266141"/>
                <a:ext cx="1710022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" name="直接连接符 3407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CxnSpPr/>
            </xdr:nvCxnSpPr>
            <xdr:spPr>
              <a:xfrm>
                <a:off x="2522169" y="27279980"/>
                <a:ext cx="500575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直接连接符 3409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CxnSpPr/>
            </xdr:nvCxnSpPr>
            <xdr:spPr>
              <a:xfrm>
                <a:off x="3727256" y="27287582"/>
                <a:ext cx="500575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" name="直接连接符 3410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CxnSpPr/>
            </xdr:nvCxnSpPr>
            <xdr:spPr>
              <a:xfrm flipH="1">
                <a:off x="3014689" y="27279980"/>
                <a:ext cx="0" cy="179578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直接连接符 3411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CxnSpPr/>
            </xdr:nvCxnSpPr>
            <xdr:spPr>
              <a:xfrm>
                <a:off x="2876715" y="27452489"/>
                <a:ext cx="143021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直接连接符 3412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CxnSpPr/>
            </xdr:nvCxnSpPr>
            <xdr:spPr>
              <a:xfrm flipH="1">
                <a:off x="3734825" y="27287582"/>
                <a:ext cx="0" cy="179578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" name="直接连接符 3413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CxnSpPr/>
            </xdr:nvCxnSpPr>
            <xdr:spPr>
              <a:xfrm>
                <a:off x="3730749" y="27472372"/>
                <a:ext cx="143021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" name="组合 3400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589637" y="27301321"/>
              <a:ext cx="360228" cy="97238"/>
              <a:chOff x="1601983" y="16524531"/>
              <a:chExt cx="817192" cy="268042"/>
            </a:xfrm>
          </xdr:grpSpPr>
          <xdr:sp macro="" textlink="">
            <xdr:nvSpPr>
              <xdr:cNvPr id="8" name="矩形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>
              <a:xfrm>
                <a:off x="1601983" y="16536615"/>
                <a:ext cx="808673" cy="255958"/>
              </a:xfrm>
              <a:prstGeom prst="rect">
                <a:avLst/>
              </a:prstGeom>
              <a:no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zh-CN" altLang="en-US" sz="1100"/>
              </a:p>
            </xdr:txBody>
          </xdr:sp>
          <xdr:cxnSp macro="">
            <xdr:nvCxnSpPr>
              <xdr:cNvPr id="9" name="直接连接符 3402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CxnSpPr/>
            </xdr:nvCxnSpPr>
            <xdr:spPr>
              <a:xfrm>
                <a:off x="1606302" y="16547755"/>
                <a:ext cx="799910" cy="233044"/>
              </a:xfrm>
              <a:prstGeom prst="line">
                <a:avLst/>
              </a:prstGeom>
              <a:ln w="127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" name="直接连接符 3403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CxnSpPr/>
            </xdr:nvCxnSpPr>
            <xdr:spPr>
              <a:xfrm flipV="1">
                <a:off x="1602630" y="16524531"/>
                <a:ext cx="816545" cy="263723"/>
              </a:xfrm>
              <a:prstGeom prst="line">
                <a:avLst/>
              </a:prstGeom>
              <a:ln w="127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5" name="文本框 339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186940" y="27462267"/>
            <a:ext cx="2339340" cy="525780"/>
          </a:xfrm>
          <a:prstGeom prst="rect">
            <a:avLst/>
          </a:prstGeom>
          <a:noFill/>
          <a:ln w="9525" cmpd="sng">
            <a:solidFill>
              <a:schemeClr val="bg1">
                <a:alpha val="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(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以人站在乘场侧面对层门判断</a:t>
            </a:r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)</a:t>
            </a:r>
            <a:endParaRPr lang="zh-CN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111</xdr:row>
          <xdr:rowOff>8626</xdr:rowOff>
        </xdr:from>
        <xdr:to>
          <xdr:col>4</xdr:col>
          <xdr:colOff>370936</xdr:colOff>
          <xdr:row>112</xdr:row>
          <xdr:rowOff>17253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0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108</xdr:row>
          <xdr:rowOff>8626</xdr:rowOff>
        </xdr:from>
        <xdr:to>
          <xdr:col>12</xdr:col>
          <xdr:colOff>370936</xdr:colOff>
          <xdr:row>109</xdr:row>
          <xdr:rowOff>17253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0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109</xdr:row>
          <xdr:rowOff>8626</xdr:rowOff>
        </xdr:from>
        <xdr:to>
          <xdr:col>12</xdr:col>
          <xdr:colOff>370936</xdr:colOff>
          <xdr:row>110</xdr:row>
          <xdr:rowOff>17253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0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0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107</xdr:row>
          <xdr:rowOff>8626</xdr:rowOff>
        </xdr:from>
        <xdr:to>
          <xdr:col>4</xdr:col>
          <xdr:colOff>370936</xdr:colOff>
          <xdr:row>108</xdr:row>
          <xdr:rowOff>17253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0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108</xdr:row>
          <xdr:rowOff>8626</xdr:rowOff>
        </xdr:from>
        <xdr:to>
          <xdr:col>4</xdr:col>
          <xdr:colOff>370936</xdr:colOff>
          <xdr:row>109</xdr:row>
          <xdr:rowOff>17253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0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0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0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0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190776</xdr:colOff>
      <xdr:row>77</xdr:row>
      <xdr:rowOff>113837</xdr:rowOff>
    </xdr:from>
    <xdr:to>
      <xdr:col>9</xdr:col>
      <xdr:colOff>296388</xdr:colOff>
      <xdr:row>79</xdr:row>
      <xdr:rowOff>14859</xdr:rowOff>
    </xdr:to>
    <xdr:cxnSp macro="">
      <xdr:nvCxnSpPr>
        <xdr:cNvPr id="27" name="直接连接符 340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rot="5400000">
          <a:off x="4529791" y="19419682"/>
          <a:ext cx="403942" cy="10561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184036</xdr:colOff>
      <xdr:row>77</xdr:row>
      <xdr:rowOff>116002</xdr:rowOff>
    </xdr:from>
    <xdr:to>
      <xdr:col>9</xdr:col>
      <xdr:colOff>294316</xdr:colOff>
      <xdr:row>79</xdr:row>
      <xdr:rowOff>19405</xdr:rowOff>
    </xdr:to>
    <xdr:sp macro="" textlink="">
      <xdr:nvSpPr>
        <xdr:cNvPr id="28" name="矩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rot="5400000">
          <a:off x="4524194" y="19420704"/>
          <a:ext cx="406323" cy="1102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186188</xdr:colOff>
      <xdr:row>77</xdr:row>
      <xdr:rowOff>121339</xdr:rowOff>
    </xdr:from>
    <xdr:to>
      <xdr:col>9</xdr:col>
      <xdr:colOff>291800</xdr:colOff>
      <xdr:row>79</xdr:row>
      <xdr:rowOff>22361</xdr:rowOff>
    </xdr:to>
    <xdr:cxnSp macro="">
      <xdr:nvCxnSpPr>
        <xdr:cNvPr id="29" name="直接连接符 340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rot="16200000" flipH="1">
          <a:off x="4525203" y="19427184"/>
          <a:ext cx="403942" cy="10561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94</xdr:row>
          <xdr:rowOff>8626</xdr:rowOff>
        </xdr:from>
        <xdr:to>
          <xdr:col>4</xdr:col>
          <xdr:colOff>370936</xdr:colOff>
          <xdr:row>95</xdr:row>
          <xdr:rowOff>17253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0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0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0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0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94</xdr:row>
          <xdr:rowOff>8626</xdr:rowOff>
        </xdr:from>
        <xdr:to>
          <xdr:col>4</xdr:col>
          <xdr:colOff>370936</xdr:colOff>
          <xdr:row>95</xdr:row>
          <xdr:rowOff>17253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0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0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0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0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100</xdr:row>
          <xdr:rowOff>8626</xdr:rowOff>
        </xdr:from>
        <xdr:to>
          <xdr:col>4</xdr:col>
          <xdr:colOff>370936</xdr:colOff>
          <xdr:row>101</xdr:row>
          <xdr:rowOff>17253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0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0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100</xdr:row>
          <xdr:rowOff>8626</xdr:rowOff>
        </xdr:from>
        <xdr:to>
          <xdr:col>4</xdr:col>
          <xdr:colOff>370936</xdr:colOff>
          <xdr:row>101</xdr:row>
          <xdr:rowOff>17253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0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0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100</xdr:row>
          <xdr:rowOff>8626</xdr:rowOff>
        </xdr:from>
        <xdr:to>
          <xdr:col>4</xdr:col>
          <xdr:colOff>370936</xdr:colOff>
          <xdr:row>101</xdr:row>
          <xdr:rowOff>17253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0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0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111</xdr:row>
          <xdr:rowOff>8626</xdr:rowOff>
        </xdr:from>
        <xdr:to>
          <xdr:col>4</xdr:col>
          <xdr:colOff>370936</xdr:colOff>
          <xdr:row>112</xdr:row>
          <xdr:rowOff>17253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0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93</xdr:row>
          <xdr:rowOff>8626</xdr:rowOff>
        </xdr:from>
        <xdr:to>
          <xdr:col>12</xdr:col>
          <xdr:colOff>370936</xdr:colOff>
          <xdr:row>94</xdr:row>
          <xdr:rowOff>17253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0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96</xdr:row>
          <xdr:rowOff>8626</xdr:rowOff>
        </xdr:from>
        <xdr:to>
          <xdr:col>12</xdr:col>
          <xdr:colOff>370936</xdr:colOff>
          <xdr:row>97</xdr:row>
          <xdr:rowOff>17253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0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96</xdr:row>
          <xdr:rowOff>8626</xdr:rowOff>
        </xdr:from>
        <xdr:to>
          <xdr:col>12</xdr:col>
          <xdr:colOff>370936</xdr:colOff>
          <xdr:row>97</xdr:row>
          <xdr:rowOff>17253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0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0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0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0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0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100</xdr:row>
          <xdr:rowOff>8626</xdr:rowOff>
        </xdr:from>
        <xdr:to>
          <xdr:col>12</xdr:col>
          <xdr:colOff>370936</xdr:colOff>
          <xdr:row>101</xdr:row>
          <xdr:rowOff>17253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100</xdr:row>
          <xdr:rowOff>8626</xdr:rowOff>
        </xdr:from>
        <xdr:to>
          <xdr:col>12</xdr:col>
          <xdr:colOff>370936</xdr:colOff>
          <xdr:row>101</xdr:row>
          <xdr:rowOff>17253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101</xdr:row>
          <xdr:rowOff>8626</xdr:rowOff>
        </xdr:from>
        <xdr:to>
          <xdr:col>12</xdr:col>
          <xdr:colOff>370936</xdr:colOff>
          <xdr:row>102</xdr:row>
          <xdr:rowOff>17253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101</xdr:row>
          <xdr:rowOff>8626</xdr:rowOff>
        </xdr:from>
        <xdr:to>
          <xdr:col>12</xdr:col>
          <xdr:colOff>370936</xdr:colOff>
          <xdr:row>102</xdr:row>
          <xdr:rowOff>17253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0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0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106</xdr:row>
          <xdr:rowOff>8626</xdr:rowOff>
        </xdr:from>
        <xdr:to>
          <xdr:col>12</xdr:col>
          <xdr:colOff>370936</xdr:colOff>
          <xdr:row>107</xdr:row>
          <xdr:rowOff>17253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0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106</xdr:row>
          <xdr:rowOff>8626</xdr:rowOff>
        </xdr:from>
        <xdr:to>
          <xdr:col>12</xdr:col>
          <xdr:colOff>370936</xdr:colOff>
          <xdr:row>107</xdr:row>
          <xdr:rowOff>17253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108</xdr:row>
          <xdr:rowOff>8626</xdr:rowOff>
        </xdr:from>
        <xdr:to>
          <xdr:col>12</xdr:col>
          <xdr:colOff>370936</xdr:colOff>
          <xdr:row>109</xdr:row>
          <xdr:rowOff>17253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108</xdr:row>
          <xdr:rowOff>8626</xdr:rowOff>
        </xdr:from>
        <xdr:to>
          <xdr:col>12</xdr:col>
          <xdr:colOff>370936</xdr:colOff>
          <xdr:row>109</xdr:row>
          <xdr:rowOff>17253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109</xdr:row>
          <xdr:rowOff>8626</xdr:rowOff>
        </xdr:from>
        <xdr:to>
          <xdr:col>12</xdr:col>
          <xdr:colOff>370936</xdr:colOff>
          <xdr:row>110</xdr:row>
          <xdr:rowOff>17253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109</xdr:row>
          <xdr:rowOff>8626</xdr:rowOff>
        </xdr:from>
        <xdr:to>
          <xdr:col>12</xdr:col>
          <xdr:colOff>370936</xdr:colOff>
          <xdr:row>110</xdr:row>
          <xdr:rowOff>17253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0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0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0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0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89340</xdr:colOff>
      <xdr:row>0</xdr:row>
      <xdr:rowOff>99060</xdr:rowOff>
    </xdr:from>
    <xdr:to>
      <xdr:col>0</xdr:col>
      <xdr:colOff>197340</xdr:colOff>
      <xdr:row>0</xdr:row>
      <xdr:rowOff>207060</xdr:rowOff>
    </xdr:to>
    <xdr:sp macro="" textlink="">
      <xdr:nvSpPr>
        <xdr:cNvPr id="30" name="箭號: 彎曲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5400000" flipV="1">
          <a:off x="89340" y="99060"/>
          <a:ext cx="108000" cy="108000"/>
        </a:xfrm>
        <a:prstGeom prst="ben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91440</xdr:colOff>
      <xdr:row>3</xdr:row>
      <xdr:rowOff>30480</xdr:rowOff>
    </xdr:from>
    <xdr:ext cx="1386839" cy="198000"/>
    <xdr:sp macro="" textlink="">
      <xdr:nvSpPr>
        <xdr:cNvPr id="31" name="文字方塊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79220" y="784860"/>
          <a:ext cx="1386839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填寫產品到達工地日期</a:t>
          </a:r>
        </a:p>
      </xdr:txBody>
    </xdr:sp>
    <xdr:clientData/>
  </xdr:oneCellAnchor>
  <xdr:oneCellAnchor>
    <xdr:from>
      <xdr:col>9</xdr:col>
      <xdr:colOff>68580</xdr:colOff>
      <xdr:row>4</xdr:row>
      <xdr:rowOff>22860</xdr:rowOff>
    </xdr:from>
    <xdr:ext cx="1607820" cy="198000"/>
    <xdr:sp macro="" textlink="">
      <xdr:nvSpPr>
        <xdr:cNvPr id="32" name="文字方塊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556760" y="1028700"/>
          <a:ext cx="160782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產品安裝位置，建案地址</a:t>
          </a:r>
        </a:p>
      </xdr:txBody>
    </xdr:sp>
    <xdr:clientData/>
  </xdr:oneCellAnchor>
  <xdr:oneCellAnchor>
    <xdr:from>
      <xdr:col>3</xdr:col>
      <xdr:colOff>60960</xdr:colOff>
      <xdr:row>5</xdr:row>
      <xdr:rowOff>30480</xdr:rowOff>
    </xdr:from>
    <xdr:ext cx="1607820" cy="198000"/>
    <xdr:sp macro="" textlink="">
      <xdr:nvSpPr>
        <xdr:cNvPr id="33" name="文字方塊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48740" y="1287780"/>
          <a:ext cx="160782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號機編號，由營業填寫</a:t>
          </a:r>
        </a:p>
      </xdr:txBody>
    </xdr:sp>
    <xdr:clientData/>
  </xdr:oneCellAnchor>
  <xdr:oneCellAnchor>
    <xdr:from>
      <xdr:col>3</xdr:col>
      <xdr:colOff>60960</xdr:colOff>
      <xdr:row>6</xdr:row>
      <xdr:rowOff>30480</xdr:rowOff>
    </xdr:from>
    <xdr:ext cx="1607820" cy="198000"/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348740" y="1539240"/>
          <a:ext cx="160782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製造編號，由業務填寫</a:t>
          </a:r>
        </a:p>
      </xdr:txBody>
    </xdr:sp>
    <xdr:clientData/>
  </xdr:oneCellAnchor>
  <xdr:twoCellAnchor>
    <xdr:from>
      <xdr:col>10</xdr:col>
      <xdr:colOff>0</xdr:colOff>
      <xdr:row>9</xdr:row>
      <xdr:rowOff>7620</xdr:rowOff>
    </xdr:from>
    <xdr:to>
      <xdr:col>11</xdr:col>
      <xdr:colOff>0</xdr:colOff>
      <xdr:row>10</xdr:row>
      <xdr:rowOff>7620</xdr:rowOff>
    </xdr:to>
    <xdr:sp macro="" textlink="">
      <xdr:nvSpPr>
        <xdr:cNvPr id="35" name="矩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021580" y="2247900"/>
          <a:ext cx="533400" cy="25146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10</xdr:col>
      <xdr:colOff>426720</xdr:colOff>
      <xdr:row>7</xdr:row>
      <xdr:rowOff>144780</xdr:rowOff>
    </xdr:from>
    <xdr:ext cx="2072640" cy="220980"/>
    <xdr:sp macro="" textlink="">
      <xdr:nvSpPr>
        <xdr:cNvPr id="36" name="文字方塊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448300" y="1905000"/>
          <a:ext cx="207264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★非型錄標準尺寸，請選擇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非標準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endParaRPr lang="zh-TW" altLang="en-US" sz="900" b="1">
            <a:solidFill>
              <a:srgbClr val="00B0F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oneCellAnchor>
  <xdr:twoCellAnchor>
    <xdr:from>
      <xdr:col>10</xdr:col>
      <xdr:colOff>403408</xdr:colOff>
      <xdr:row>8</xdr:row>
      <xdr:rowOff>105442</xdr:rowOff>
    </xdr:from>
    <xdr:to>
      <xdr:col>11</xdr:col>
      <xdr:colOff>24604</xdr:colOff>
      <xdr:row>8</xdr:row>
      <xdr:rowOff>224887</xdr:rowOff>
    </xdr:to>
    <xdr:sp macro="" textlink="">
      <xdr:nvSpPr>
        <xdr:cNvPr id="37" name="箭號: 向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18976997">
          <a:off x="5424988" y="2094262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xdr:oneCellAnchor>
    <xdr:from>
      <xdr:col>3</xdr:col>
      <xdr:colOff>175260</xdr:colOff>
      <xdr:row>10</xdr:row>
      <xdr:rowOff>38100</xdr:rowOff>
    </xdr:from>
    <xdr:ext cx="720000" cy="198000"/>
    <xdr:sp macro="" textlink="">
      <xdr:nvSpPr>
        <xdr:cNvPr id="38" name="文字方塊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63040" y="252984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用途選擇</a:t>
          </a:r>
        </a:p>
      </xdr:txBody>
    </xdr:sp>
    <xdr:clientData/>
  </xdr:oneCellAnchor>
  <xdr:oneCellAnchor>
    <xdr:from>
      <xdr:col>3</xdr:col>
      <xdr:colOff>175260</xdr:colOff>
      <xdr:row>9</xdr:row>
      <xdr:rowOff>30480</xdr:rowOff>
    </xdr:from>
    <xdr:ext cx="720000" cy="198000"/>
    <xdr:sp macro="" textlink="">
      <xdr:nvSpPr>
        <xdr:cNvPr id="39" name="文字方塊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63040" y="227076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機種選擇</a:t>
          </a:r>
        </a:p>
      </xdr:txBody>
    </xdr:sp>
    <xdr:clientData/>
  </xdr:oneCellAnchor>
  <xdr:oneCellAnchor>
    <xdr:from>
      <xdr:col>8</xdr:col>
      <xdr:colOff>91440</xdr:colOff>
      <xdr:row>9</xdr:row>
      <xdr:rowOff>38100</xdr:rowOff>
    </xdr:from>
    <xdr:ext cx="720000" cy="198000"/>
    <xdr:sp macro="" textlink="">
      <xdr:nvSpPr>
        <xdr:cNvPr id="40" name="文字方塊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046220" y="227838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電梯負載</a:t>
          </a:r>
        </a:p>
      </xdr:txBody>
    </xdr:sp>
    <xdr:clientData/>
  </xdr:oneCellAnchor>
  <xdr:oneCellAnchor>
    <xdr:from>
      <xdr:col>13</xdr:col>
      <xdr:colOff>144780</xdr:colOff>
      <xdr:row>9</xdr:row>
      <xdr:rowOff>38100</xdr:rowOff>
    </xdr:from>
    <xdr:ext cx="720000" cy="198000"/>
    <xdr:sp macro="" textlink="">
      <xdr:nvSpPr>
        <xdr:cNvPr id="41" name="文字方塊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766560" y="227838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電梯速度</a:t>
          </a:r>
        </a:p>
      </xdr:txBody>
    </xdr:sp>
    <xdr:clientData/>
  </xdr:oneCellAnchor>
  <xdr:oneCellAnchor>
    <xdr:from>
      <xdr:col>8</xdr:col>
      <xdr:colOff>342900</xdr:colOff>
      <xdr:row>10</xdr:row>
      <xdr:rowOff>38100</xdr:rowOff>
    </xdr:from>
    <xdr:ext cx="1080000" cy="198000"/>
    <xdr:sp macro="" textlink="">
      <xdr:nvSpPr>
        <xdr:cNvPr id="42" name="文字方塊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297680" y="2529840"/>
          <a:ext cx="108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新機 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 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汰改選擇</a:t>
          </a:r>
        </a:p>
      </xdr:txBody>
    </xdr:sp>
    <xdr:clientData/>
  </xdr:oneCellAnchor>
  <xdr:oneCellAnchor>
    <xdr:from>
      <xdr:col>13</xdr:col>
      <xdr:colOff>45720</xdr:colOff>
      <xdr:row>10</xdr:row>
      <xdr:rowOff>38100</xdr:rowOff>
    </xdr:from>
    <xdr:ext cx="1008000" cy="198000"/>
    <xdr:sp macro="" textlink="">
      <xdr:nvSpPr>
        <xdr:cNvPr id="43" name="文字方塊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667500" y="2529840"/>
          <a:ext cx="1008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公家件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一般件</a:t>
          </a:r>
        </a:p>
      </xdr:txBody>
    </xdr:sp>
    <xdr:clientData/>
  </xdr:oneCellAnchor>
  <xdr:twoCellAnchor editAs="oneCell">
    <xdr:from>
      <xdr:col>17</xdr:col>
      <xdr:colOff>99060</xdr:colOff>
      <xdr:row>9</xdr:row>
      <xdr:rowOff>220980</xdr:rowOff>
    </xdr:from>
    <xdr:to>
      <xdr:col>30</xdr:col>
      <xdr:colOff>15885</xdr:colOff>
      <xdr:row>11</xdr:row>
      <xdr:rowOff>213403</xdr:rowOff>
    </xdr:to>
    <xdr:pic>
      <xdr:nvPicPr>
        <xdr:cNvPr id="44" name="圖片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7640" y="2461260"/>
          <a:ext cx="7445385" cy="495343"/>
        </a:xfrm>
        <a:prstGeom prst="rect">
          <a:avLst/>
        </a:prstGeom>
        <a:ln w="12700">
          <a:solidFill>
            <a:srgbClr val="00B0F0"/>
          </a:solidFill>
        </a:ln>
      </xdr:spPr>
    </xdr:pic>
    <xdr:clientData/>
  </xdr:twoCellAnchor>
  <xdr:oneCellAnchor>
    <xdr:from>
      <xdr:col>17</xdr:col>
      <xdr:colOff>60960</xdr:colOff>
      <xdr:row>8</xdr:row>
      <xdr:rowOff>152400</xdr:rowOff>
    </xdr:from>
    <xdr:ext cx="2202180" cy="243840"/>
    <xdr:sp macro="" textlink="">
      <xdr:nvSpPr>
        <xdr:cNvPr id="45" name="文字方塊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749540" y="2141220"/>
          <a:ext cx="2202180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(1)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如果填寫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標準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，僅須選擇開門型式</a:t>
          </a:r>
        </a:p>
      </xdr:txBody>
    </xdr:sp>
    <xdr:clientData/>
  </xdr:oneCellAnchor>
  <xdr:oneCellAnchor>
    <xdr:from>
      <xdr:col>17</xdr:col>
      <xdr:colOff>45720</xdr:colOff>
      <xdr:row>12</xdr:row>
      <xdr:rowOff>213360</xdr:rowOff>
    </xdr:from>
    <xdr:ext cx="2964180" cy="266700"/>
    <xdr:sp macro="" textlink="">
      <xdr:nvSpPr>
        <xdr:cNvPr id="46" name="文字方塊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734300" y="3208020"/>
          <a:ext cx="296418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(2)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如果填寫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非標準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，每項尺寸及開門型式須確實寫</a:t>
          </a:r>
        </a:p>
      </xdr:txBody>
    </xdr:sp>
    <xdr:clientData/>
  </xdr:oneCellAnchor>
  <xdr:twoCellAnchor editAs="oneCell">
    <xdr:from>
      <xdr:col>17</xdr:col>
      <xdr:colOff>99060</xdr:colOff>
      <xdr:row>14</xdr:row>
      <xdr:rowOff>76200</xdr:rowOff>
    </xdr:from>
    <xdr:to>
      <xdr:col>30</xdr:col>
      <xdr:colOff>38747</xdr:colOff>
      <xdr:row>16</xdr:row>
      <xdr:rowOff>68623</xdr:rowOff>
    </xdr:to>
    <xdr:pic>
      <xdr:nvPicPr>
        <xdr:cNvPr id="47" name="圖片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7640" y="3573780"/>
          <a:ext cx="7468247" cy="49534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oneCellAnchor>
    <xdr:from>
      <xdr:col>8</xdr:col>
      <xdr:colOff>38100</xdr:colOff>
      <xdr:row>17</xdr:row>
      <xdr:rowOff>30480</xdr:rowOff>
    </xdr:from>
    <xdr:ext cx="2880000" cy="198000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992880" y="4282440"/>
          <a:ext cx="288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僅填寫按鈕文字 例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: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B1,1~4,R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，不用加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"F"</a:t>
          </a:r>
          <a:endParaRPr lang="zh-TW" altLang="en-US" sz="900" b="1">
            <a:solidFill>
              <a:srgbClr val="00B0F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oneCellAnchor>
  <xdr:twoCellAnchor>
    <xdr:from>
      <xdr:col>1</xdr:col>
      <xdr:colOff>15240</xdr:colOff>
      <xdr:row>20</xdr:row>
      <xdr:rowOff>15240</xdr:rowOff>
    </xdr:from>
    <xdr:to>
      <xdr:col>13</xdr:col>
      <xdr:colOff>22860</xdr:colOff>
      <xdr:row>23</xdr:row>
      <xdr:rowOff>0</xdr:rowOff>
    </xdr:to>
    <xdr:sp macro="" textlink="">
      <xdr:nvSpPr>
        <xdr:cNvPr id="49" name="矩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36220" y="5021580"/>
          <a:ext cx="6408420" cy="73914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70914</xdr:colOff>
      <xdr:row>23</xdr:row>
      <xdr:rowOff>43385</xdr:rowOff>
    </xdr:from>
    <xdr:to>
      <xdr:col>11</xdr:col>
      <xdr:colOff>190359</xdr:colOff>
      <xdr:row>23</xdr:row>
      <xdr:rowOff>197981</xdr:rowOff>
    </xdr:to>
    <xdr:sp macro="" textlink="">
      <xdr:nvSpPr>
        <xdr:cNvPr id="50" name="箭號: 向右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rot="2912366">
          <a:off x="5608319" y="5821680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xdr:oneCellAnchor>
    <xdr:from>
      <xdr:col>10</xdr:col>
      <xdr:colOff>487680</xdr:colOff>
      <xdr:row>23</xdr:row>
      <xdr:rowOff>198120</xdr:rowOff>
    </xdr:from>
    <xdr:ext cx="2072640" cy="220980"/>
    <xdr:sp macro="" textlink="">
      <xdr:nvSpPr>
        <xdr:cNvPr id="51" name="文字方塊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509260" y="5958840"/>
          <a:ext cx="207264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★須與土建圖、計畫圖一致。</a:t>
          </a:r>
        </a:p>
      </xdr:txBody>
    </xdr:sp>
    <xdr:clientData/>
  </xdr:oneCellAnchor>
  <xdr:oneCellAnchor>
    <xdr:from>
      <xdr:col>10</xdr:col>
      <xdr:colOff>236219</xdr:colOff>
      <xdr:row>25</xdr:row>
      <xdr:rowOff>228599</xdr:rowOff>
    </xdr:from>
    <xdr:ext cx="2072640" cy="220980"/>
    <xdr:sp macro="" textlink="">
      <xdr:nvSpPr>
        <xdr:cNvPr id="52" name="文字方塊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57799" y="6492239"/>
          <a:ext cx="207264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★業主備用電源，營業不須額外填寫。</a:t>
          </a:r>
        </a:p>
      </xdr:txBody>
    </xdr:sp>
    <xdr:clientData/>
  </xdr:oneCellAnchor>
  <xdr:twoCellAnchor>
    <xdr:from>
      <xdr:col>10</xdr:col>
      <xdr:colOff>91440</xdr:colOff>
      <xdr:row>25</xdr:row>
      <xdr:rowOff>198120</xdr:rowOff>
    </xdr:from>
    <xdr:to>
      <xdr:col>10</xdr:col>
      <xdr:colOff>210885</xdr:colOff>
      <xdr:row>26</xdr:row>
      <xdr:rowOff>101256</xdr:rowOff>
    </xdr:to>
    <xdr:sp macro="" textlink="">
      <xdr:nvSpPr>
        <xdr:cNvPr id="53" name="箭號: 向右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rot="2912366">
          <a:off x="5095445" y="6479335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xdr:oneCellAnchor>
    <xdr:from>
      <xdr:col>8</xdr:col>
      <xdr:colOff>38100</xdr:colOff>
      <xdr:row>28</xdr:row>
      <xdr:rowOff>15240</xdr:rowOff>
    </xdr:from>
    <xdr:ext cx="1920240" cy="219600"/>
    <xdr:sp macro="" textlink="">
      <xdr:nvSpPr>
        <xdr:cNvPr id="56" name="文字方塊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992880" y="6972300"/>
          <a:ext cx="1920240" cy="21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同型錄仕樣，標準選型選擇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是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endParaRPr lang="zh-TW" altLang="en-US" sz="900" b="1">
            <a:solidFill>
              <a:srgbClr val="00B0F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oneCellAnchor>
  <xdr:oneCellAnchor>
    <xdr:from>
      <xdr:col>11</xdr:col>
      <xdr:colOff>91440</xdr:colOff>
      <xdr:row>32</xdr:row>
      <xdr:rowOff>15240</xdr:rowOff>
    </xdr:from>
    <xdr:ext cx="1920240" cy="219600"/>
    <xdr:sp macro="" textlink="">
      <xdr:nvSpPr>
        <xdr:cNvPr id="57" name="文字方塊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646420" y="7978140"/>
          <a:ext cx="1920240" cy="21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如有轎廂意匠圖，請在此註記</a:t>
          </a:r>
        </a:p>
      </xdr:txBody>
    </xdr:sp>
    <xdr:clientData/>
  </xdr:oneCellAnchor>
  <xdr:twoCellAnchor editAs="oneCell">
    <xdr:from>
      <xdr:col>17</xdr:col>
      <xdr:colOff>152400</xdr:colOff>
      <xdr:row>28</xdr:row>
      <xdr:rowOff>106681</xdr:rowOff>
    </xdr:from>
    <xdr:to>
      <xdr:col>30</xdr:col>
      <xdr:colOff>76846</xdr:colOff>
      <xdr:row>37</xdr:row>
      <xdr:rowOff>80682</xdr:rowOff>
    </xdr:to>
    <xdr:pic>
      <xdr:nvPicPr>
        <xdr:cNvPr id="58" name="圖片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5898"/>
        <a:stretch/>
      </xdr:blipFill>
      <xdr:spPr>
        <a:xfrm>
          <a:off x="7906871" y="7054328"/>
          <a:ext cx="7499622" cy="2233107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oneCellAnchor>
    <xdr:from>
      <xdr:col>17</xdr:col>
      <xdr:colOff>30480</xdr:colOff>
      <xdr:row>27</xdr:row>
      <xdr:rowOff>30480</xdr:rowOff>
    </xdr:from>
    <xdr:ext cx="2842260" cy="251460"/>
    <xdr:sp macro="" textlink="">
      <xdr:nvSpPr>
        <xdr:cNvPr id="59" name="文字方塊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7719060" y="6736080"/>
          <a:ext cx="284226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(1)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如標準選型填寫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是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，以下皆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依標準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不需填寫</a:t>
          </a:r>
        </a:p>
      </xdr:txBody>
    </xdr:sp>
    <xdr:clientData/>
  </xdr:oneCellAnchor>
  <xdr:oneCellAnchor>
    <xdr:from>
      <xdr:col>8</xdr:col>
      <xdr:colOff>22860</xdr:colOff>
      <xdr:row>40</xdr:row>
      <xdr:rowOff>15240</xdr:rowOff>
    </xdr:from>
    <xdr:ext cx="2049780" cy="220980"/>
    <xdr:sp macro="" textlink="">
      <xdr:nvSpPr>
        <xdr:cNvPr id="60" name="文字方塊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977640" y="9989820"/>
          <a:ext cx="204978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標準即為兩側，如為特殊請填寫特记</a:t>
          </a:r>
        </a:p>
      </xdr:txBody>
    </xdr:sp>
    <xdr:clientData/>
  </xdr:oneCellAnchor>
  <xdr:oneCellAnchor>
    <xdr:from>
      <xdr:col>9</xdr:col>
      <xdr:colOff>30480</xdr:colOff>
      <xdr:row>57</xdr:row>
      <xdr:rowOff>15240</xdr:rowOff>
    </xdr:from>
    <xdr:ext cx="2537460" cy="220980"/>
    <xdr:sp macro="" textlink="">
      <xdr:nvSpPr>
        <xdr:cNvPr id="61" name="文字方塊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4518660" y="14264640"/>
          <a:ext cx="253746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如有，請確實填寫使用樓層</a:t>
          </a:r>
        </a:p>
      </xdr:txBody>
    </xdr:sp>
    <xdr:clientData/>
  </xdr:oneCellAnchor>
  <xdr:oneCellAnchor>
    <xdr:from>
      <xdr:col>9</xdr:col>
      <xdr:colOff>22860</xdr:colOff>
      <xdr:row>59</xdr:row>
      <xdr:rowOff>15240</xdr:rowOff>
    </xdr:from>
    <xdr:ext cx="2537460" cy="220980"/>
    <xdr:sp macro="" textlink="">
      <xdr:nvSpPr>
        <xdr:cNvPr id="62" name="文字方塊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511040" y="14767560"/>
          <a:ext cx="253746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如有，請確實填寫使用樓層</a:t>
          </a:r>
        </a:p>
      </xdr:txBody>
    </xdr:sp>
    <xdr:clientData/>
  </xdr:oneCellAnchor>
  <xdr:twoCellAnchor>
    <xdr:from>
      <xdr:col>0</xdr:col>
      <xdr:colOff>7620</xdr:colOff>
      <xdr:row>93</xdr:row>
      <xdr:rowOff>7620</xdr:rowOff>
    </xdr:from>
    <xdr:to>
      <xdr:col>1</xdr:col>
      <xdr:colOff>7620</xdr:colOff>
      <xdr:row>95</xdr:row>
      <xdr:rowOff>243840</xdr:rowOff>
    </xdr:to>
    <xdr:sp macro="" textlink="">
      <xdr:nvSpPr>
        <xdr:cNvPr id="63" name="矩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7620" y="23439120"/>
          <a:ext cx="220980" cy="73914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0</xdr:col>
      <xdr:colOff>137158</xdr:colOff>
      <xdr:row>91</xdr:row>
      <xdr:rowOff>114298</xdr:rowOff>
    </xdr:from>
    <xdr:ext cx="2926082" cy="251462"/>
    <xdr:sp macro="" textlink="">
      <xdr:nvSpPr>
        <xdr:cNvPr id="19456" name="文字方塊 19455">
          <a:extLst>
            <a:ext uri="{FF2B5EF4-FFF2-40B4-BE49-F238E27FC236}">
              <a16:creationId xmlns:a16="http://schemas.microsoft.com/office/drawing/2014/main" id="{00000000-0008-0000-0000-0000004C0000}"/>
            </a:ext>
          </a:extLst>
        </xdr:cNvPr>
        <xdr:cNvSpPr txBox="1"/>
      </xdr:nvSpPr>
      <xdr:spPr>
        <a:xfrm>
          <a:off x="137158" y="23042878"/>
          <a:ext cx="2926082" cy="2514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例 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: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改訂臨時層門的部分，須於改訂欄記入改訂番號</a:t>
          </a:r>
        </a:p>
      </xdr:txBody>
    </xdr:sp>
    <xdr:clientData/>
  </xdr:oneCellAnchor>
  <xdr:twoCellAnchor>
    <xdr:from>
      <xdr:col>0</xdr:col>
      <xdr:colOff>127205</xdr:colOff>
      <xdr:row>91</xdr:row>
      <xdr:rowOff>246176</xdr:rowOff>
    </xdr:from>
    <xdr:to>
      <xdr:col>1</xdr:col>
      <xdr:colOff>60821</xdr:colOff>
      <xdr:row>92</xdr:row>
      <xdr:rowOff>114161</xdr:rowOff>
    </xdr:to>
    <xdr:sp macro="" textlink="">
      <xdr:nvSpPr>
        <xdr:cNvPr id="19531" name="箭號: 向右 19530">
          <a:extLst>
            <a:ext uri="{FF2B5EF4-FFF2-40B4-BE49-F238E27FC236}">
              <a16:creationId xmlns:a16="http://schemas.microsoft.com/office/drawing/2014/main" id="{00000000-0008-0000-0000-00004B4C0000}"/>
            </a:ext>
          </a:extLst>
        </xdr:cNvPr>
        <xdr:cNvSpPr/>
      </xdr:nvSpPr>
      <xdr:spPr>
        <a:xfrm rot="19075481">
          <a:off x="127205" y="23174756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535" name="Check Box 7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:a16="http://schemas.microsoft.com/office/drawing/2014/main" id="{00000000-0008-0000-00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9536" name="Check Box 80" hidden="1">
              <a:extLst>
                <a:ext uri="{63B3BB69-23CF-44E3-9099-C40C66FF867C}">
                  <a14:compatExt spid="_x0000_s19536"/>
                </a:ext>
                <a:ext uri="{FF2B5EF4-FFF2-40B4-BE49-F238E27FC236}">
                  <a16:creationId xmlns:a16="http://schemas.microsoft.com/office/drawing/2014/main" id="{00000000-0008-0000-0000-00005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94</xdr:row>
          <xdr:rowOff>8626</xdr:rowOff>
        </xdr:from>
        <xdr:to>
          <xdr:col>4</xdr:col>
          <xdr:colOff>370936</xdr:colOff>
          <xdr:row>95</xdr:row>
          <xdr:rowOff>17253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94</xdr:row>
          <xdr:rowOff>8626</xdr:rowOff>
        </xdr:from>
        <xdr:to>
          <xdr:col>12</xdr:col>
          <xdr:colOff>370936</xdr:colOff>
          <xdr:row>95</xdr:row>
          <xdr:rowOff>17253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1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98</xdr:row>
          <xdr:rowOff>8626</xdr:rowOff>
        </xdr:from>
        <xdr:to>
          <xdr:col>4</xdr:col>
          <xdr:colOff>370936</xdr:colOff>
          <xdr:row>99</xdr:row>
          <xdr:rowOff>17253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1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104</xdr:row>
          <xdr:rowOff>8626</xdr:rowOff>
        </xdr:from>
        <xdr:to>
          <xdr:col>4</xdr:col>
          <xdr:colOff>370936</xdr:colOff>
          <xdr:row>105</xdr:row>
          <xdr:rowOff>17253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1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107</xdr:row>
          <xdr:rowOff>129396</xdr:rowOff>
        </xdr:from>
        <xdr:to>
          <xdr:col>4</xdr:col>
          <xdr:colOff>370936</xdr:colOff>
          <xdr:row>108</xdr:row>
          <xdr:rowOff>138023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1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111</xdr:row>
          <xdr:rowOff>8626</xdr:rowOff>
        </xdr:from>
        <xdr:to>
          <xdr:col>4</xdr:col>
          <xdr:colOff>370936</xdr:colOff>
          <xdr:row>112</xdr:row>
          <xdr:rowOff>17253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1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1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100</xdr:row>
          <xdr:rowOff>8626</xdr:rowOff>
        </xdr:from>
        <xdr:to>
          <xdr:col>12</xdr:col>
          <xdr:colOff>370936</xdr:colOff>
          <xdr:row>101</xdr:row>
          <xdr:rowOff>17253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1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1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1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1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1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1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440606</xdr:colOff>
      <xdr:row>76</xdr:row>
      <xdr:rowOff>251049</xdr:rowOff>
    </xdr:from>
    <xdr:to>
      <xdr:col>10</xdr:col>
      <xdr:colOff>451492</xdr:colOff>
      <xdr:row>86</xdr:row>
      <xdr:rowOff>193785</xdr:rowOff>
    </xdr:to>
    <xdr:grpSp>
      <xdr:nvGrpSpPr>
        <xdr:cNvPr id="2" name="组合 33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804244" y="19125645"/>
          <a:ext cx="2685074" cy="2444397"/>
          <a:chOff x="2186940" y="26272493"/>
          <a:chExt cx="2339340" cy="1736635"/>
        </a:xfrm>
      </xdr:grpSpPr>
      <xdr:grpSp>
        <xdr:nvGrpSpPr>
          <xdr:cNvPr id="3" name="组合 3396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2864838" y="26325535"/>
            <a:ext cx="997732" cy="946898"/>
            <a:chOff x="2880078" y="26043595"/>
            <a:chExt cx="997732" cy="946898"/>
          </a:xfrm>
        </xdr:grpSpPr>
        <xdr:sp macro="" textlink="">
          <xdr:nvSpPr>
            <xdr:cNvPr id="20" name="文本框 3414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3246709" y="26741810"/>
              <a:ext cx="403487" cy="248683"/>
            </a:xfrm>
            <a:prstGeom prst="rect">
              <a:avLst/>
            </a:prstGeom>
            <a:noFill/>
            <a:ln w="9525" cmpd="sng">
              <a:solidFill>
                <a:schemeClr val="bg1">
                  <a:alpha val="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CN" altLang="en-US" sz="1100" b="1">
                  <a:solidFill>
                    <a:srgbClr val="FF0000"/>
                  </a:solidFill>
                </a:rPr>
                <a:t>前</a:t>
              </a:r>
            </a:p>
          </xdr:txBody>
        </xdr:sp>
        <xdr:grpSp>
          <xdr:nvGrpSpPr>
            <xdr:cNvPr id="21" name="组合 3415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GrpSpPr/>
          </xdr:nvGrpSpPr>
          <xdr:grpSpPr>
            <a:xfrm>
              <a:off x="2880078" y="26043595"/>
              <a:ext cx="997732" cy="732324"/>
              <a:chOff x="2880078" y="26043595"/>
              <a:chExt cx="997732" cy="732324"/>
            </a:xfrm>
          </xdr:grpSpPr>
          <xdr:cxnSp macro="">
            <xdr:nvCxnSpPr>
              <xdr:cNvPr id="22" name="直接箭头连接符 3416">
                <a:extLs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CxnSpPr/>
            </xdr:nvCxnSpPr>
            <xdr:spPr>
              <a:xfrm>
                <a:off x="3152065" y="26512527"/>
                <a:ext cx="540000" cy="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直接箭头连接符 3417">
                <a:extLst>
                  <a:ext uri="{FF2B5EF4-FFF2-40B4-BE49-F238E27FC236}">
                    <a16:creationId xmlns:a16="http://schemas.microsoft.com/office/drawing/2014/main" id="{00000000-0008-0000-0100-000017000000}"/>
                  </a:ext>
                </a:extLst>
              </xdr:cNvPr>
              <xdr:cNvCxnSpPr/>
            </xdr:nvCxnSpPr>
            <xdr:spPr>
              <a:xfrm flipH="1" flipV="1">
                <a:off x="3387696" y="26235921"/>
                <a:ext cx="0" cy="539998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4" name="文本框 3418">
                <a:extLst>
                  <a:ext uri="{FF2B5EF4-FFF2-40B4-BE49-F238E27FC236}">
                    <a16:creationId xmlns:a16="http://schemas.microsoft.com/office/drawing/2014/main" id="{00000000-0008-0000-0100-000018000000}"/>
                  </a:ext>
                </a:extLst>
              </xdr:cNvPr>
              <xdr:cNvSpPr txBox="1"/>
            </xdr:nvSpPr>
            <xdr:spPr>
              <a:xfrm>
                <a:off x="2880078" y="26392304"/>
                <a:ext cx="229524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左</a:t>
                </a:r>
              </a:p>
            </xdr:txBody>
          </xdr:sp>
          <xdr:sp macro="" textlink="">
            <xdr:nvSpPr>
              <xdr:cNvPr id="25" name="文本框 3419">
                <a:extLst>
                  <a:ext uri="{FF2B5EF4-FFF2-40B4-BE49-F238E27FC236}">
                    <a16:creationId xmlns:a16="http://schemas.microsoft.com/office/drawing/2014/main" id="{00000000-0008-0000-0100-000019000000}"/>
                  </a:ext>
                </a:extLst>
              </xdr:cNvPr>
              <xdr:cNvSpPr txBox="1"/>
            </xdr:nvSpPr>
            <xdr:spPr>
              <a:xfrm>
                <a:off x="3648287" y="26398418"/>
                <a:ext cx="229523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右</a:t>
                </a:r>
              </a:p>
            </xdr:txBody>
          </xdr:sp>
          <xdr:sp macro="" textlink="">
            <xdr:nvSpPr>
              <xdr:cNvPr id="26" name="文本框 3420">
                <a:extLst>
                  <a:ext uri="{FF2B5EF4-FFF2-40B4-BE49-F238E27FC236}">
                    <a16:creationId xmlns:a16="http://schemas.microsoft.com/office/drawing/2014/main" id="{00000000-0008-0000-0100-00001A000000}"/>
                  </a:ext>
                </a:extLst>
              </xdr:cNvPr>
              <xdr:cNvSpPr txBox="1"/>
            </xdr:nvSpPr>
            <xdr:spPr>
              <a:xfrm>
                <a:off x="3245967" y="26043595"/>
                <a:ext cx="408796" cy="259080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TW" altLang="en-US" sz="1100" b="1">
                    <a:solidFill>
                      <a:srgbClr val="FF0000"/>
                    </a:solidFill>
                  </a:rPr>
                  <a:t>後</a:t>
                </a:r>
                <a:endParaRPr lang="zh-CN" altLang="en-US" sz="1100" b="1">
                  <a:solidFill>
                    <a:srgbClr val="FF0000"/>
                  </a:solidFill>
                </a:endParaRPr>
              </a:p>
            </xdr:txBody>
          </xdr:sp>
        </xdr:grpSp>
      </xdr:grpSp>
      <xdr:grpSp>
        <xdr:nvGrpSpPr>
          <xdr:cNvPr id="6" name="组合 339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2510812" y="26272493"/>
            <a:ext cx="1717019" cy="1126859"/>
            <a:chOff x="2510812" y="26272493"/>
            <a:chExt cx="1717019" cy="1126859"/>
          </a:xfrm>
        </xdr:grpSpPr>
        <xdr:cxnSp macro="">
          <xdr:nvCxnSpPr>
            <xdr:cNvPr id="11" name="直接连接符 3404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CxnSpPr/>
          </xdr:nvCxnSpPr>
          <xdr:spPr>
            <a:xfrm>
              <a:off x="2514601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接连接符 3405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CxnSpPr/>
          </xdr:nvCxnSpPr>
          <xdr:spPr>
            <a:xfrm>
              <a:off x="4225312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接连接符 3406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2510812" y="26272493"/>
              <a:ext cx="1710022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接连接符 3407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CxnSpPr/>
          </xdr:nvCxnSpPr>
          <xdr:spPr>
            <a:xfrm>
              <a:off x="2522169" y="27279980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接连接符 3409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CxnSpPr/>
          </xdr:nvCxnSpPr>
          <xdr:spPr>
            <a:xfrm>
              <a:off x="3727256" y="27282714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接连接符 3411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>
              <a:off x="2876715" y="27398934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接连接符 3413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CxnSpPr/>
          </xdr:nvCxnSpPr>
          <xdr:spPr>
            <a:xfrm>
              <a:off x="3730749" y="27399352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文本框 3398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2186940" y="27483348"/>
            <a:ext cx="2339340" cy="525780"/>
          </a:xfrm>
          <a:prstGeom prst="rect">
            <a:avLst/>
          </a:prstGeom>
          <a:noFill/>
          <a:ln w="9525" cmpd="sng">
            <a:solidFill>
              <a:schemeClr val="bg1">
                <a:alpha val="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(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以人站在乘</a:t>
            </a:r>
            <a:r>
              <a:rPr lang="zh-TW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場側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面</a:t>
            </a:r>
            <a:r>
              <a:rPr lang="zh-TW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對層門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判断</a:t>
            </a:r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)</a:t>
            </a:r>
            <a:endParaRPr lang="zh-CN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113</xdr:row>
          <xdr:rowOff>8626</xdr:rowOff>
        </xdr:from>
        <xdr:to>
          <xdr:col>4</xdr:col>
          <xdr:colOff>370936</xdr:colOff>
          <xdr:row>114</xdr:row>
          <xdr:rowOff>17253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1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1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111</xdr:row>
          <xdr:rowOff>8626</xdr:rowOff>
        </xdr:from>
        <xdr:to>
          <xdr:col>12</xdr:col>
          <xdr:colOff>370936</xdr:colOff>
          <xdr:row>112</xdr:row>
          <xdr:rowOff>17253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1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109</xdr:row>
          <xdr:rowOff>8626</xdr:rowOff>
        </xdr:from>
        <xdr:to>
          <xdr:col>4</xdr:col>
          <xdr:colOff>370936</xdr:colOff>
          <xdr:row>110</xdr:row>
          <xdr:rowOff>17253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1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110</xdr:row>
          <xdr:rowOff>8626</xdr:rowOff>
        </xdr:from>
        <xdr:to>
          <xdr:col>4</xdr:col>
          <xdr:colOff>370936</xdr:colOff>
          <xdr:row>111</xdr:row>
          <xdr:rowOff>17253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1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1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1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1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1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1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98</xdr:row>
          <xdr:rowOff>8626</xdr:rowOff>
        </xdr:from>
        <xdr:to>
          <xdr:col>4</xdr:col>
          <xdr:colOff>370936</xdr:colOff>
          <xdr:row>99</xdr:row>
          <xdr:rowOff>17253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1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95</xdr:row>
          <xdr:rowOff>8626</xdr:rowOff>
        </xdr:from>
        <xdr:to>
          <xdr:col>4</xdr:col>
          <xdr:colOff>370936</xdr:colOff>
          <xdr:row>96</xdr:row>
          <xdr:rowOff>17253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1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96</xdr:row>
          <xdr:rowOff>8626</xdr:rowOff>
        </xdr:from>
        <xdr:to>
          <xdr:col>4</xdr:col>
          <xdr:colOff>370936</xdr:colOff>
          <xdr:row>97</xdr:row>
          <xdr:rowOff>17253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1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97</xdr:row>
          <xdr:rowOff>8626</xdr:rowOff>
        </xdr:from>
        <xdr:to>
          <xdr:col>4</xdr:col>
          <xdr:colOff>370936</xdr:colOff>
          <xdr:row>98</xdr:row>
          <xdr:rowOff>17253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1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98</xdr:row>
          <xdr:rowOff>8626</xdr:rowOff>
        </xdr:from>
        <xdr:to>
          <xdr:col>4</xdr:col>
          <xdr:colOff>370936</xdr:colOff>
          <xdr:row>99</xdr:row>
          <xdr:rowOff>17253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1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1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1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101</xdr:row>
          <xdr:rowOff>8626</xdr:rowOff>
        </xdr:from>
        <xdr:to>
          <xdr:col>4</xdr:col>
          <xdr:colOff>370936</xdr:colOff>
          <xdr:row>102</xdr:row>
          <xdr:rowOff>17253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1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113</xdr:row>
          <xdr:rowOff>8626</xdr:rowOff>
        </xdr:from>
        <xdr:to>
          <xdr:col>4</xdr:col>
          <xdr:colOff>370936</xdr:colOff>
          <xdr:row>114</xdr:row>
          <xdr:rowOff>17253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1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94</xdr:row>
          <xdr:rowOff>8626</xdr:rowOff>
        </xdr:from>
        <xdr:to>
          <xdr:col>12</xdr:col>
          <xdr:colOff>370936</xdr:colOff>
          <xdr:row>95</xdr:row>
          <xdr:rowOff>17253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1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1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97</xdr:row>
          <xdr:rowOff>8626</xdr:rowOff>
        </xdr:from>
        <xdr:to>
          <xdr:col>12</xdr:col>
          <xdr:colOff>370936</xdr:colOff>
          <xdr:row>98</xdr:row>
          <xdr:rowOff>17253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1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98</xdr:row>
          <xdr:rowOff>8626</xdr:rowOff>
        </xdr:from>
        <xdr:to>
          <xdr:col>12</xdr:col>
          <xdr:colOff>370936</xdr:colOff>
          <xdr:row>99</xdr:row>
          <xdr:rowOff>17253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1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100</xdr:row>
          <xdr:rowOff>8626</xdr:rowOff>
        </xdr:from>
        <xdr:to>
          <xdr:col>12</xdr:col>
          <xdr:colOff>370936</xdr:colOff>
          <xdr:row>101</xdr:row>
          <xdr:rowOff>17253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1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100</xdr:row>
          <xdr:rowOff>8626</xdr:rowOff>
        </xdr:from>
        <xdr:to>
          <xdr:col>12</xdr:col>
          <xdr:colOff>370936</xdr:colOff>
          <xdr:row>101</xdr:row>
          <xdr:rowOff>17253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1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1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102</xdr:row>
          <xdr:rowOff>8626</xdr:rowOff>
        </xdr:from>
        <xdr:to>
          <xdr:col>12</xdr:col>
          <xdr:colOff>370936</xdr:colOff>
          <xdr:row>103</xdr:row>
          <xdr:rowOff>17253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1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1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103</xdr:row>
          <xdr:rowOff>8626</xdr:rowOff>
        </xdr:from>
        <xdr:to>
          <xdr:col>12</xdr:col>
          <xdr:colOff>370936</xdr:colOff>
          <xdr:row>104</xdr:row>
          <xdr:rowOff>17253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1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1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1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1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1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111</xdr:row>
          <xdr:rowOff>8626</xdr:rowOff>
        </xdr:from>
        <xdr:to>
          <xdr:col>12</xdr:col>
          <xdr:colOff>370936</xdr:colOff>
          <xdr:row>112</xdr:row>
          <xdr:rowOff>17253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1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111</xdr:row>
          <xdr:rowOff>8626</xdr:rowOff>
        </xdr:from>
        <xdr:to>
          <xdr:col>12</xdr:col>
          <xdr:colOff>370936</xdr:colOff>
          <xdr:row>112</xdr:row>
          <xdr:rowOff>17253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1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1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1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  <a:ext uri="{FF2B5EF4-FFF2-40B4-BE49-F238E27FC236}">
                  <a16:creationId xmlns:a16="http://schemas.microsoft.com/office/drawing/2014/main" id="{00000000-0008-0000-0100-00005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  <a:ext uri="{FF2B5EF4-FFF2-40B4-BE49-F238E27FC236}">
                  <a16:creationId xmlns:a16="http://schemas.microsoft.com/office/drawing/2014/main" id="{00000000-0008-0000-0100-00005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104</xdr:row>
          <xdr:rowOff>8626</xdr:rowOff>
        </xdr:from>
        <xdr:to>
          <xdr:col>12</xdr:col>
          <xdr:colOff>370936</xdr:colOff>
          <xdr:row>105</xdr:row>
          <xdr:rowOff>17253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  <a:ext uri="{FF2B5EF4-FFF2-40B4-BE49-F238E27FC236}">
                  <a16:creationId xmlns:a16="http://schemas.microsoft.com/office/drawing/2014/main" id="{00000000-0008-0000-0100-00005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89340</xdr:colOff>
      <xdr:row>0</xdr:row>
      <xdr:rowOff>99060</xdr:rowOff>
    </xdr:from>
    <xdr:to>
      <xdr:col>0</xdr:col>
      <xdr:colOff>197340</xdr:colOff>
      <xdr:row>0</xdr:row>
      <xdr:rowOff>207060</xdr:rowOff>
    </xdr:to>
    <xdr:sp macro="" textlink="">
      <xdr:nvSpPr>
        <xdr:cNvPr id="30" name="箭號: 彎曲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5400000" flipV="1">
          <a:off x="89340" y="99060"/>
          <a:ext cx="108000" cy="108000"/>
        </a:xfrm>
        <a:prstGeom prst="ben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113211</xdr:colOff>
      <xdr:row>76</xdr:row>
      <xdr:rowOff>247763</xdr:rowOff>
    </xdr:from>
    <xdr:to>
      <xdr:col>6</xdr:col>
      <xdr:colOff>124098</xdr:colOff>
      <xdr:row>86</xdr:row>
      <xdr:rowOff>186731</xdr:rowOff>
    </xdr:to>
    <xdr:grpSp>
      <xdr:nvGrpSpPr>
        <xdr:cNvPr id="31" name="组合 339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337498" y="19122359"/>
          <a:ext cx="2685075" cy="2440629"/>
          <a:chOff x="2186940" y="26273740"/>
          <a:chExt cx="2339340" cy="1733206"/>
        </a:xfrm>
      </xdr:grpSpPr>
      <xdr:grpSp>
        <xdr:nvGrpSpPr>
          <xdr:cNvPr id="32" name="组合 3396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GrpSpPr/>
        </xdr:nvGrpSpPr>
        <xdr:grpSpPr>
          <a:xfrm>
            <a:off x="2864838" y="26325535"/>
            <a:ext cx="997732" cy="946898"/>
            <a:chOff x="2880078" y="26043595"/>
            <a:chExt cx="997732" cy="946898"/>
          </a:xfrm>
        </xdr:grpSpPr>
        <xdr:sp macro="" textlink="">
          <xdr:nvSpPr>
            <xdr:cNvPr id="49" name="文本框 3414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3246709" y="26741810"/>
              <a:ext cx="403487" cy="248683"/>
            </a:xfrm>
            <a:prstGeom prst="rect">
              <a:avLst/>
            </a:prstGeom>
            <a:noFill/>
            <a:ln w="9525" cmpd="sng">
              <a:solidFill>
                <a:schemeClr val="bg1">
                  <a:alpha val="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CN" altLang="en-US" sz="1100" b="1">
                  <a:solidFill>
                    <a:srgbClr val="FF0000"/>
                  </a:solidFill>
                </a:rPr>
                <a:t>前</a:t>
              </a:r>
            </a:p>
          </xdr:txBody>
        </xdr:sp>
        <xdr:grpSp>
          <xdr:nvGrpSpPr>
            <xdr:cNvPr id="50" name="组合 341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GrpSpPr/>
          </xdr:nvGrpSpPr>
          <xdr:grpSpPr>
            <a:xfrm>
              <a:off x="2880078" y="26043595"/>
              <a:ext cx="997732" cy="732324"/>
              <a:chOff x="2880078" y="26043595"/>
              <a:chExt cx="997732" cy="732324"/>
            </a:xfrm>
          </xdr:grpSpPr>
          <xdr:cxnSp macro="">
            <xdr:nvCxnSpPr>
              <xdr:cNvPr id="51" name="直接箭头连接符 3416">
                <a:extLst>
                  <a:ext uri="{FF2B5EF4-FFF2-40B4-BE49-F238E27FC236}">
                    <a16:creationId xmlns:a16="http://schemas.microsoft.com/office/drawing/2014/main" id="{00000000-0008-0000-0100-000033000000}"/>
                  </a:ext>
                </a:extLst>
              </xdr:cNvPr>
              <xdr:cNvCxnSpPr/>
            </xdr:nvCxnSpPr>
            <xdr:spPr>
              <a:xfrm>
                <a:off x="3152065" y="26512527"/>
                <a:ext cx="540000" cy="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直接箭头连接符 3417">
                <a:extLst>
                  <a:ext uri="{FF2B5EF4-FFF2-40B4-BE49-F238E27FC236}">
                    <a16:creationId xmlns:a16="http://schemas.microsoft.com/office/drawing/2014/main" id="{00000000-0008-0000-0100-000034000000}"/>
                  </a:ext>
                </a:extLst>
              </xdr:cNvPr>
              <xdr:cNvCxnSpPr/>
            </xdr:nvCxnSpPr>
            <xdr:spPr>
              <a:xfrm flipH="1" flipV="1">
                <a:off x="3387696" y="26235921"/>
                <a:ext cx="0" cy="539998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3" name="文本框 3418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SpPr txBox="1"/>
            </xdr:nvSpPr>
            <xdr:spPr>
              <a:xfrm>
                <a:off x="2880078" y="26392304"/>
                <a:ext cx="229524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左</a:t>
                </a:r>
              </a:p>
            </xdr:txBody>
          </xdr:sp>
          <xdr:sp macro="" textlink="">
            <xdr:nvSpPr>
              <xdr:cNvPr id="54" name="文本框 3419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SpPr txBox="1"/>
            </xdr:nvSpPr>
            <xdr:spPr>
              <a:xfrm>
                <a:off x="3648287" y="26398418"/>
                <a:ext cx="229523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右</a:t>
                </a:r>
              </a:p>
            </xdr:txBody>
          </xdr:sp>
          <xdr:sp macro="" textlink="">
            <xdr:nvSpPr>
              <xdr:cNvPr id="55" name="文本框 3420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SpPr txBox="1"/>
            </xdr:nvSpPr>
            <xdr:spPr>
              <a:xfrm>
                <a:off x="3245967" y="26043595"/>
                <a:ext cx="408796" cy="259080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TW" altLang="en-US" sz="1100" b="1">
                    <a:solidFill>
                      <a:srgbClr val="FF0000"/>
                    </a:solidFill>
                  </a:rPr>
                  <a:t>後</a:t>
                </a:r>
                <a:endParaRPr lang="zh-CN" altLang="en-US" sz="1100" b="1">
                  <a:solidFill>
                    <a:srgbClr val="FF0000"/>
                  </a:solidFill>
                </a:endParaRPr>
              </a:p>
            </xdr:txBody>
          </xdr:sp>
        </xdr:grpSp>
      </xdr:grpSp>
      <xdr:grpSp>
        <xdr:nvGrpSpPr>
          <xdr:cNvPr id="35" name="组合 3399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GrpSpPr/>
        </xdr:nvGrpSpPr>
        <xdr:grpSpPr>
          <a:xfrm>
            <a:off x="2514601" y="26273740"/>
            <a:ext cx="1709442" cy="1124986"/>
            <a:chOff x="2514601" y="26273740"/>
            <a:chExt cx="1709442" cy="1124986"/>
          </a:xfrm>
        </xdr:grpSpPr>
        <xdr:cxnSp macro="">
          <xdr:nvCxnSpPr>
            <xdr:cNvPr id="40" name="直接连接符 340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CxnSpPr/>
          </xdr:nvCxnSpPr>
          <xdr:spPr>
            <a:xfrm>
              <a:off x="2514601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直接连接符 3405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CxnSpPr/>
          </xdr:nvCxnSpPr>
          <xdr:spPr>
            <a:xfrm>
              <a:off x="4221524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直接连接符 3407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CxnSpPr/>
          </xdr:nvCxnSpPr>
          <xdr:spPr>
            <a:xfrm>
              <a:off x="2516520" y="27279980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直接连接符 3409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CxnSpPr/>
          </xdr:nvCxnSpPr>
          <xdr:spPr>
            <a:xfrm>
              <a:off x="3723468" y="27281230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" name="直接连接符 3411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>
              <a:off x="2876715" y="27398726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接连接符 3413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>
              <a:off x="3723173" y="27388602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4" name="文本框 3398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/>
        </xdr:nvSpPr>
        <xdr:spPr>
          <a:xfrm>
            <a:off x="2186940" y="27481166"/>
            <a:ext cx="2339340" cy="525780"/>
          </a:xfrm>
          <a:prstGeom prst="rect">
            <a:avLst/>
          </a:prstGeom>
          <a:noFill/>
          <a:ln w="9525" cmpd="sng">
            <a:solidFill>
              <a:schemeClr val="bg1">
                <a:alpha val="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(</a:t>
            </a:r>
            <a:r>
              <a:rPr lang="zh-TW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貫穿、千鳥型轎廂象限示意圖</a:t>
            </a:r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)</a:t>
            </a:r>
            <a:endParaRPr lang="zh-CN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xdr:twoCellAnchor>
    <xdr:from>
      <xdr:col>4</xdr:col>
      <xdr:colOff>274330</xdr:colOff>
      <xdr:row>76</xdr:row>
      <xdr:rowOff>93154</xdr:rowOff>
    </xdr:from>
    <xdr:to>
      <xdr:col>4</xdr:col>
      <xdr:colOff>274330</xdr:colOff>
      <xdr:row>77</xdr:row>
      <xdr:rowOff>0</xdr:rowOff>
    </xdr:to>
    <xdr:cxnSp macro="">
      <xdr:nvCxnSpPr>
        <xdr:cNvPr id="42" name="直接连接符 341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 flipH="1">
          <a:off x="2103130" y="18829645"/>
          <a:ext cx="0" cy="24616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526870</xdr:colOff>
      <xdr:row>76</xdr:row>
      <xdr:rowOff>93146</xdr:rowOff>
    </xdr:from>
    <xdr:to>
      <xdr:col>2</xdr:col>
      <xdr:colOff>526870</xdr:colOff>
      <xdr:row>77</xdr:row>
      <xdr:rowOff>0</xdr:rowOff>
    </xdr:to>
    <xdr:cxnSp macro="">
      <xdr:nvCxnSpPr>
        <xdr:cNvPr id="58" name="直接连接符 341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 flipH="1">
          <a:off x="1284516" y="18829637"/>
          <a:ext cx="0" cy="24616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269960</xdr:colOff>
      <xdr:row>76</xdr:row>
      <xdr:rowOff>95796</xdr:rowOff>
    </xdr:from>
    <xdr:to>
      <xdr:col>4</xdr:col>
      <xdr:colOff>434344</xdr:colOff>
      <xdr:row>76</xdr:row>
      <xdr:rowOff>95796</xdr:rowOff>
    </xdr:to>
    <xdr:cxnSp macro="">
      <xdr:nvCxnSpPr>
        <xdr:cNvPr id="59" name="直接连接符 341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2098760" y="18832287"/>
          <a:ext cx="164384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357048</xdr:colOff>
      <xdr:row>76</xdr:row>
      <xdr:rowOff>95798</xdr:rowOff>
    </xdr:from>
    <xdr:to>
      <xdr:col>2</xdr:col>
      <xdr:colOff>521432</xdr:colOff>
      <xdr:row>76</xdr:row>
      <xdr:rowOff>95798</xdr:rowOff>
    </xdr:to>
    <xdr:cxnSp macro="">
      <xdr:nvCxnSpPr>
        <xdr:cNvPr id="60" name="直接连接符 341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114694" y="18832289"/>
          <a:ext cx="164384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364672</xdr:colOff>
      <xdr:row>76</xdr:row>
      <xdr:rowOff>135751</xdr:rowOff>
    </xdr:from>
    <xdr:to>
      <xdr:col>5</xdr:col>
      <xdr:colOff>239333</xdr:colOff>
      <xdr:row>76</xdr:row>
      <xdr:rowOff>227503</xdr:rowOff>
    </xdr:to>
    <xdr:sp macro="" textlink="">
      <xdr:nvSpPr>
        <xdr:cNvPr id="62" name="矩形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185451" y="19386277"/>
          <a:ext cx="408061" cy="9175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</xdr:col>
      <xdr:colOff>366851</xdr:colOff>
      <xdr:row>76</xdr:row>
      <xdr:rowOff>143955</xdr:rowOff>
    </xdr:from>
    <xdr:to>
      <xdr:col>5</xdr:col>
      <xdr:colOff>237090</xdr:colOff>
      <xdr:row>76</xdr:row>
      <xdr:rowOff>227503</xdr:rowOff>
    </xdr:to>
    <xdr:cxnSp macro="">
      <xdr:nvCxnSpPr>
        <xdr:cNvPr id="63" name="直接连接符 340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2187630" y="19394481"/>
          <a:ext cx="403639" cy="8354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364998</xdr:colOff>
      <xdr:row>76</xdr:row>
      <xdr:rowOff>129037</xdr:rowOff>
    </xdr:from>
    <xdr:to>
      <xdr:col>5</xdr:col>
      <xdr:colOff>243632</xdr:colOff>
      <xdr:row>76</xdr:row>
      <xdr:rowOff>224039</xdr:rowOff>
    </xdr:to>
    <xdr:cxnSp macro="">
      <xdr:nvCxnSpPr>
        <xdr:cNvPr id="15360" name="直接连接符 3403">
          <a:extLst>
            <a:ext uri="{FF2B5EF4-FFF2-40B4-BE49-F238E27FC236}">
              <a16:creationId xmlns:a16="http://schemas.microsoft.com/office/drawing/2014/main" id="{00000000-0008-0000-0100-0000003C0000}"/>
            </a:ext>
          </a:extLst>
        </xdr:cNvPr>
        <xdr:cNvCxnSpPr/>
      </xdr:nvCxnSpPr>
      <xdr:spPr>
        <a:xfrm flipV="1">
          <a:off x="2185777" y="19379563"/>
          <a:ext cx="412034" cy="950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145572</xdr:colOff>
      <xdr:row>78</xdr:row>
      <xdr:rowOff>172503</xdr:rowOff>
    </xdr:from>
    <xdr:to>
      <xdr:col>10</xdr:col>
      <xdr:colOff>272856</xdr:colOff>
      <xdr:row>79</xdr:row>
      <xdr:rowOff>142099</xdr:rowOff>
    </xdr:to>
    <xdr:sp macro="" textlink="">
      <xdr:nvSpPr>
        <xdr:cNvPr id="15366" name="矩形 15365">
          <a:extLst>
            <a:ext uri="{FF2B5EF4-FFF2-40B4-BE49-F238E27FC236}">
              <a16:creationId xmlns:a16="http://schemas.microsoft.com/office/drawing/2014/main" id="{00000000-0008-0000-0100-0000063C0000}"/>
            </a:ext>
          </a:extLst>
        </xdr:cNvPr>
        <xdr:cNvSpPr/>
      </xdr:nvSpPr>
      <xdr:spPr>
        <a:xfrm rot="5400000">
          <a:off x="5119263" y="20228507"/>
          <a:ext cx="222259" cy="12728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151237</xdr:colOff>
      <xdr:row>78</xdr:row>
      <xdr:rowOff>172503</xdr:rowOff>
    </xdr:from>
    <xdr:to>
      <xdr:col>10</xdr:col>
      <xdr:colOff>267126</xdr:colOff>
      <xdr:row>79</xdr:row>
      <xdr:rowOff>139722</xdr:rowOff>
    </xdr:to>
    <xdr:cxnSp macro="">
      <xdr:nvCxnSpPr>
        <xdr:cNvPr id="15395" name="直接连接符 3402">
          <a:extLst>
            <a:ext uri="{FF2B5EF4-FFF2-40B4-BE49-F238E27FC236}">
              <a16:creationId xmlns:a16="http://schemas.microsoft.com/office/drawing/2014/main" id="{00000000-0008-0000-0100-0000233C0000}"/>
            </a:ext>
          </a:extLst>
        </xdr:cNvPr>
        <xdr:cNvCxnSpPr/>
      </xdr:nvCxnSpPr>
      <xdr:spPr>
        <a:xfrm rot="5400000">
          <a:off x="5120420" y="20233015"/>
          <a:ext cx="219882" cy="115889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145963</xdr:colOff>
      <xdr:row>78</xdr:row>
      <xdr:rowOff>172503</xdr:rowOff>
    </xdr:from>
    <xdr:to>
      <xdr:col>10</xdr:col>
      <xdr:colOff>277108</xdr:colOff>
      <xdr:row>79</xdr:row>
      <xdr:rowOff>140015</xdr:rowOff>
    </xdr:to>
    <xdr:cxnSp macro="">
      <xdr:nvCxnSpPr>
        <xdr:cNvPr id="15400" name="直接连接符 3403">
          <a:extLst>
            <a:ext uri="{FF2B5EF4-FFF2-40B4-BE49-F238E27FC236}">
              <a16:creationId xmlns:a16="http://schemas.microsoft.com/office/drawing/2014/main" id="{00000000-0008-0000-0100-0000283C0000}"/>
            </a:ext>
          </a:extLst>
        </xdr:cNvPr>
        <xdr:cNvCxnSpPr/>
      </xdr:nvCxnSpPr>
      <xdr:spPr>
        <a:xfrm rot="5400000" flipV="1">
          <a:off x="5122627" y="20225534"/>
          <a:ext cx="220175" cy="13114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346129</xdr:colOff>
      <xdr:row>78</xdr:row>
      <xdr:rowOff>133807</xdr:rowOff>
    </xdr:from>
    <xdr:to>
      <xdr:col>5</xdr:col>
      <xdr:colOff>472911</xdr:colOff>
      <xdr:row>79</xdr:row>
      <xdr:rowOff>101464</xdr:rowOff>
    </xdr:to>
    <xdr:sp macro="" textlink="">
      <xdr:nvSpPr>
        <xdr:cNvPr id="15433" name="矩形 15432">
          <a:extLst>
            <a:ext uri="{FF2B5EF4-FFF2-40B4-BE49-F238E27FC236}">
              <a16:creationId xmlns:a16="http://schemas.microsoft.com/office/drawing/2014/main" id="{00000000-0008-0000-0100-0000493C0000}"/>
            </a:ext>
          </a:extLst>
        </xdr:cNvPr>
        <xdr:cNvSpPr/>
      </xdr:nvSpPr>
      <xdr:spPr>
        <a:xfrm rot="5400000">
          <a:off x="2659652" y="20189630"/>
          <a:ext cx="220418" cy="12678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</xdr:col>
      <xdr:colOff>351794</xdr:colOff>
      <xdr:row>78</xdr:row>
      <xdr:rowOff>133807</xdr:rowOff>
    </xdr:from>
    <xdr:to>
      <xdr:col>5</xdr:col>
      <xdr:colOff>467181</xdr:colOff>
      <xdr:row>79</xdr:row>
      <xdr:rowOff>99087</xdr:rowOff>
    </xdr:to>
    <xdr:cxnSp macro="">
      <xdr:nvCxnSpPr>
        <xdr:cNvPr id="15434" name="直接连接符 3402">
          <a:extLst>
            <a:ext uri="{FF2B5EF4-FFF2-40B4-BE49-F238E27FC236}">
              <a16:creationId xmlns:a16="http://schemas.microsoft.com/office/drawing/2014/main" id="{00000000-0008-0000-0100-00004A3C0000}"/>
            </a:ext>
          </a:extLst>
        </xdr:cNvPr>
        <xdr:cNvCxnSpPr/>
      </xdr:nvCxnSpPr>
      <xdr:spPr>
        <a:xfrm rot="5400000">
          <a:off x="2660808" y="20194139"/>
          <a:ext cx="218041" cy="11538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346520</xdr:colOff>
      <xdr:row>78</xdr:row>
      <xdr:rowOff>133807</xdr:rowOff>
    </xdr:from>
    <xdr:to>
      <xdr:col>5</xdr:col>
      <xdr:colOff>477163</xdr:colOff>
      <xdr:row>79</xdr:row>
      <xdr:rowOff>99380</xdr:rowOff>
    </xdr:to>
    <xdr:cxnSp macro="">
      <xdr:nvCxnSpPr>
        <xdr:cNvPr id="15435" name="直接连接符 3403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CxnSpPr/>
      </xdr:nvCxnSpPr>
      <xdr:spPr>
        <a:xfrm rot="5400000" flipV="1">
          <a:off x="2663016" y="20186657"/>
          <a:ext cx="218334" cy="130643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53" name="Check Box 93" hidden="1">
              <a:extLst>
                <a:ext uri="{63B3BB69-23CF-44E3-9099-C40C66FF867C}">
                  <a14:compatExt spid="_x0000_s15453"/>
                </a:ext>
                <a:ext uri="{FF2B5EF4-FFF2-40B4-BE49-F238E27FC236}">
                  <a16:creationId xmlns:a16="http://schemas.microsoft.com/office/drawing/2014/main" id="{00000000-0008-0000-0100-00005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54" name="Check Box 94" hidden="1">
              <a:extLst>
                <a:ext uri="{63B3BB69-23CF-44E3-9099-C40C66FF867C}">
                  <a14:compatExt spid="_x0000_s15454"/>
                </a:ext>
                <a:ext uri="{FF2B5EF4-FFF2-40B4-BE49-F238E27FC236}">
                  <a16:creationId xmlns:a16="http://schemas.microsoft.com/office/drawing/2014/main" id="{00000000-0008-0000-0100-00005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55" name="Check Box 95" hidden="1">
              <a:extLst>
                <a:ext uri="{63B3BB69-23CF-44E3-9099-C40C66FF867C}">
                  <a14:compatExt spid="_x0000_s15455"/>
                </a:ext>
                <a:ext uri="{FF2B5EF4-FFF2-40B4-BE49-F238E27FC236}">
                  <a16:creationId xmlns:a16="http://schemas.microsoft.com/office/drawing/2014/main" id="{00000000-0008-0000-0100-00005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  <a:ext uri="{FF2B5EF4-FFF2-40B4-BE49-F238E27FC236}">
                  <a16:creationId xmlns:a16="http://schemas.microsoft.com/office/drawing/2014/main" id="{00000000-0008-0000-0100-00006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  <a:ext uri="{FF2B5EF4-FFF2-40B4-BE49-F238E27FC236}">
                  <a16:creationId xmlns:a16="http://schemas.microsoft.com/office/drawing/2014/main" id="{00000000-0008-0000-0100-00006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  <a:ext uri="{FF2B5EF4-FFF2-40B4-BE49-F238E27FC236}">
                  <a16:creationId xmlns:a16="http://schemas.microsoft.com/office/drawing/2014/main" id="{00000000-0008-0000-0100-00006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271487</xdr:colOff>
      <xdr:row>77</xdr:row>
      <xdr:rowOff>5861</xdr:rowOff>
    </xdr:from>
    <xdr:to>
      <xdr:col>5</xdr:col>
      <xdr:colOff>311105</xdr:colOff>
      <xdr:row>77</xdr:row>
      <xdr:rowOff>5861</xdr:rowOff>
    </xdr:to>
    <xdr:cxnSp macro="">
      <xdr:nvCxnSpPr>
        <xdr:cNvPr id="27" name="直接连接符 340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2094425" y="19718215"/>
          <a:ext cx="5730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488650</xdr:colOff>
      <xdr:row>76</xdr:row>
      <xdr:rowOff>251903</xdr:rowOff>
    </xdr:from>
    <xdr:to>
      <xdr:col>2</xdr:col>
      <xdr:colOff>528267</xdr:colOff>
      <xdr:row>76</xdr:row>
      <xdr:rowOff>251903</xdr:rowOff>
    </xdr:to>
    <xdr:cxnSp macro="">
      <xdr:nvCxnSpPr>
        <xdr:cNvPr id="28" name="直接连接符 340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707957" y="19755386"/>
          <a:ext cx="57487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336430</xdr:colOff>
          <xdr:row>118</xdr:row>
          <xdr:rowOff>0</xdr:rowOff>
        </xdr:from>
        <xdr:to>
          <xdr:col>7</xdr:col>
          <xdr:colOff>163902</xdr:colOff>
          <xdr:row>118</xdr:row>
          <xdr:rowOff>232913</xdr:rowOff>
        </xdr:to>
        <xdr:sp macro="" textlink="">
          <xdr:nvSpPr>
            <xdr:cNvPr id="15468" name="Check Box 108" hidden="1">
              <a:extLst>
                <a:ext uri="{63B3BB69-23CF-44E3-9099-C40C66FF867C}">
                  <a14:compatExt spid="_x0000_s15468"/>
                </a:ext>
                <a:ext uri="{FF2B5EF4-FFF2-40B4-BE49-F238E27FC236}">
                  <a16:creationId xmlns:a16="http://schemas.microsoft.com/office/drawing/2014/main" id="{00000000-0008-0000-0100-00006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528535</xdr:colOff>
      <xdr:row>82</xdr:row>
      <xdr:rowOff>168601</xdr:rowOff>
    </xdr:from>
    <xdr:to>
      <xdr:col>2</xdr:col>
      <xdr:colOff>528535</xdr:colOff>
      <xdr:row>83</xdr:row>
      <xdr:rowOff>75455</xdr:rowOff>
    </xdr:to>
    <xdr:cxnSp macro="">
      <xdr:nvCxnSpPr>
        <xdr:cNvPr id="15432" name="直接连接符 3410">
          <a:extLst>
            <a:ext uri="{FF2B5EF4-FFF2-40B4-BE49-F238E27FC236}">
              <a16:creationId xmlns:a16="http://schemas.microsoft.com/office/drawing/2014/main" id="{00000000-0008-0000-0100-0000483C0000}"/>
            </a:ext>
          </a:extLst>
        </xdr:cNvPr>
        <xdr:cNvCxnSpPr/>
      </xdr:nvCxnSpPr>
      <xdr:spPr>
        <a:xfrm flipH="1">
          <a:off x="1284050" y="20953367"/>
          <a:ext cx="0" cy="1597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278860</xdr:colOff>
      <xdr:row>82</xdr:row>
      <xdr:rowOff>158885</xdr:rowOff>
    </xdr:from>
    <xdr:to>
      <xdr:col>4</xdr:col>
      <xdr:colOff>278860</xdr:colOff>
      <xdr:row>83</xdr:row>
      <xdr:rowOff>65739</xdr:rowOff>
    </xdr:to>
    <xdr:cxnSp macro="">
      <xdr:nvCxnSpPr>
        <xdr:cNvPr id="15436" name="直接连接符 3410">
          <a:extLst>
            <a:ext uri="{FF2B5EF4-FFF2-40B4-BE49-F238E27FC236}">
              <a16:creationId xmlns:a16="http://schemas.microsoft.com/office/drawing/2014/main" id="{00000000-0008-0000-0100-00004C3C0000}"/>
            </a:ext>
          </a:extLst>
        </xdr:cNvPr>
        <xdr:cNvCxnSpPr/>
      </xdr:nvCxnSpPr>
      <xdr:spPr>
        <a:xfrm flipH="1">
          <a:off x="2104417" y="20943651"/>
          <a:ext cx="0" cy="1597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</xdr:colOff>
      <xdr:row>82</xdr:row>
      <xdr:rowOff>204141</xdr:rowOff>
    </xdr:from>
    <xdr:to>
      <xdr:col>2</xdr:col>
      <xdr:colOff>411524</xdr:colOff>
      <xdr:row>83</xdr:row>
      <xdr:rowOff>43048</xdr:rowOff>
    </xdr:to>
    <xdr:sp macro="" textlink="">
      <xdr:nvSpPr>
        <xdr:cNvPr id="15437" name="矩形 15436">
          <a:extLst>
            <a:ext uri="{FF2B5EF4-FFF2-40B4-BE49-F238E27FC236}">
              <a16:creationId xmlns:a16="http://schemas.microsoft.com/office/drawing/2014/main" id="{00000000-0008-0000-0100-00004D3C0000}"/>
            </a:ext>
          </a:extLst>
        </xdr:cNvPr>
        <xdr:cNvSpPr/>
      </xdr:nvSpPr>
      <xdr:spPr>
        <a:xfrm>
          <a:off x="758536" y="20979032"/>
          <a:ext cx="408061" cy="9175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5642</xdr:colOff>
      <xdr:row>82</xdr:row>
      <xdr:rowOff>212345</xdr:rowOff>
    </xdr:from>
    <xdr:to>
      <xdr:col>2</xdr:col>
      <xdr:colOff>409281</xdr:colOff>
      <xdr:row>83</xdr:row>
      <xdr:rowOff>43048</xdr:rowOff>
    </xdr:to>
    <xdr:cxnSp macro="">
      <xdr:nvCxnSpPr>
        <xdr:cNvPr id="15438" name="直接连接符 3402">
          <a:extLst>
            <a:ext uri="{FF2B5EF4-FFF2-40B4-BE49-F238E27FC236}">
              <a16:creationId xmlns:a16="http://schemas.microsoft.com/office/drawing/2014/main" id="{00000000-0008-0000-0100-00004E3C0000}"/>
            </a:ext>
          </a:extLst>
        </xdr:cNvPr>
        <xdr:cNvCxnSpPr/>
      </xdr:nvCxnSpPr>
      <xdr:spPr>
        <a:xfrm>
          <a:off x="760715" y="20987236"/>
          <a:ext cx="403639" cy="8354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3789</xdr:colOff>
      <xdr:row>82</xdr:row>
      <xdr:rowOff>197427</xdr:rowOff>
    </xdr:from>
    <xdr:to>
      <xdr:col>2</xdr:col>
      <xdr:colOff>415823</xdr:colOff>
      <xdr:row>83</xdr:row>
      <xdr:rowOff>39584</xdr:rowOff>
    </xdr:to>
    <xdr:cxnSp macro="">
      <xdr:nvCxnSpPr>
        <xdr:cNvPr id="15439" name="直接连接符 3403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CxnSpPr/>
      </xdr:nvCxnSpPr>
      <xdr:spPr>
        <a:xfrm flipV="1">
          <a:off x="758862" y="20972318"/>
          <a:ext cx="412034" cy="950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325581</xdr:colOff>
      <xdr:row>82</xdr:row>
      <xdr:rowOff>169042</xdr:rowOff>
    </xdr:from>
    <xdr:to>
      <xdr:col>7</xdr:col>
      <xdr:colOff>325581</xdr:colOff>
      <xdr:row>83</xdr:row>
      <xdr:rowOff>75896</xdr:rowOff>
    </xdr:to>
    <xdr:cxnSp macro="">
      <xdr:nvCxnSpPr>
        <xdr:cNvPr id="15440" name="直接连接符 3410">
          <a:extLst>
            <a:ext uri="{FF2B5EF4-FFF2-40B4-BE49-F238E27FC236}">
              <a16:creationId xmlns:a16="http://schemas.microsoft.com/office/drawing/2014/main" id="{00000000-0008-0000-0100-0000503C0000}"/>
            </a:ext>
          </a:extLst>
        </xdr:cNvPr>
        <xdr:cNvCxnSpPr/>
      </xdr:nvCxnSpPr>
      <xdr:spPr>
        <a:xfrm flipH="1">
          <a:off x="3747654" y="20943933"/>
          <a:ext cx="0" cy="1596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75906</xdr:colOff>
      <xdr:row>82</xdr:row>
      <xdr:rowOff>173182</xdr:rowOff>
    </xdr:from>
    <xdr:to>
      <xdr:col>9</xdr:col>
      <xdr:colOff>75906</xdr:colOff>
      <xdr:row>83</xdr:row>
      <xdr:rowOff>80036</xdr:rowOff>
    </xdr:to>
    <xdr:cxnSp macro="">
      <xdr:nvCxnSpPr>
        <xdr:cNvPr id="15444" name="直接连接符 3410">
          <a:extLst>
            <a:ext uri="{FF2B5EF4-FFF2-40B4-BE49-F238E27FC236}">
              <a16:creationId xmlns:a16="http://schemas.microsoft.com/office/drawing/2014/main" id="{00000000-0008-0000-0100-0000543C0000}"/>
            </a:ext>
          </a:extLst>
        </xdr:cNvPr>
        <xdr:cNvCxnSpPr/>
      </xdr:nvCxnSpPr>
      <xdr:spPr>
        <a:xfrm flipH="1">
          <a:off x="4564779" y="20948073"/>
          <a:ext cx="0" cy="1596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335973</xdr:colOff>
      <xdr:row>82</xdr:row>
      <xdr:rowOff>200678</xdr:rowOff>
    </xdr:from>
    <xdr:to>
      <xdr:col>7</xdr:col>
      <xdr:colOff>210634</xdr:colOff>
      <xdr:row>83</xdr:row>
      <xdr:rowOff>39585</xdr:rowOff>
    </xdr:to>
    <xdr:sp macro="" textlink="">
      <xdr:nvSpPr>
        <xdr:cNvPr id="15452" name="矩形 15451">
          <a:extLst>
            <a:ext uri="{FF2B5EF4-FFF2-40B4-BE49-F238E27FC236}">
              <a16:creationId xmlns:a16="http://schemas.microsoft.com/office/drawing/2014/main" id="{00000000-0008-0000-0100-00005C3C0000}"/>
            </a:ext>
          </a:extLst>
        </xdr:cNvPr>
        <xdr:cNvSpPr/>
      </xdr:nvSpPr>
      <xdr:spPr>
        <a:xfrm>
          <a:off x="3224646" y="20975569"/>
          <a:ext cx="408061" cy="9175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</xdr:col>
      <xdr:colOff>338152</xdr:colOff>
      <xdr:row>82</xdr:row>
      <xdr:rowOff>208882</xdr:rowOff>
    </xdr:from>
    <xdr:to>
      <xdr:col>7</xdr:col>
      <xdr:colOff>208391</xdr:colOff>
      <xdr:row>83</xdr:row>
      <xdr:rowOff>39585</xdr:rowOff>
    </xdr:to>
    <xdr:cxnSp macro="">
      <xdr:nvCxnSpPr>
        <xdr:cNvPr id="15459" name="直接连接符 3402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CxnSpPr/>
      </xdr:nvCxnSpPr>
      <xdr:spPr>
        <a:xfrm>
          <a:off x="3226825" y="20983773"/>
          <a:ext cx="403639" cy="8354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336299</xdr:colOff>
      <xdr:row>82</xdr:row>
      <xdr:rowOff>193964</xdr:rowOff>
    </xdr:from>
    <xdr:to>
      <xdr:col>7</xdr:col>
      <xdr:colOff>214933</xdr:colOff>
      <xdr:row>83</xdr:row>
      <xdr:rowOff>36121</xdr:rowOff>
    </xdr:to>
    <xdr:cxnSp macro="">
      <xdr:nvCxnSpPr>
        <xdr:cNvPr id="15463" name="直接连接符 3403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CxnSpPr/>
      </xdr:nvCxnSpPr>
      <xdr:spPr>
        <a:xfrm flipV="1">
          <a:off x="3224972" y="20968855"/>
          <a:ext cx="412034" cy="950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86" name="Check Box 126" hidden="1">
              <a:extLst>
                <a:ext uri="{63B3BB69-23CF-44E3-9099-C40C66FF867C}">
                  <a14:compatExt spid="_x0000_s15486"/>
                </a:ext>
                <a:ext uri="{FF2B5EF4-FFF2-40B4-BE49-F238E27FC236}">
                  <a16:creationId xmlns:a16="http://schemas.microsoft.com/office/drawing/2014/main" id="{00000000-0008-0000-0100-00007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87" name="Check Box 127" hidden="1">
              <a:extLst>
                <a:ext uri="{63B3BB69-23CF-44E3-9099-C40C66FF867C}">
                  <a14:compatExt spid="_x0000_s15487"/>
                </a:ext>
                <a:ext uri="{FF2B5EF4-FFF2-40B4-BE49-F238E27FC236}">
                  <a16:creationId xmlns:a16="http://schemas.microsoft.com/office/drawing/2014/main" id="{00000000-0008-0000-0100-00007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88" name="Check Box 128" hidden="1">
              <a:extLst>
                <a:ext uri="{63B3BB69-23CF-44E3-9099-C40C66FF867C}">
                  <a14:compatExt spid="_x0000_s15488"/>
                </a:ext>
                <a:ext uri="{FF2B5EF4-FFF2-40B4-BE49-F238E27FC236}">
                  <a16:creationId xmlns:a16="http://schemas.microsoft.com/office/drawing/2014/main" id="{00000000-0008-0000-0100-00008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89" name="Check Box 129" hidden="1">
              <a:extLst>
                <a:ext uri="{63B3BB69-23CF-44E3-9099-C40C66FF867C}">
                  <a14:compatExt spid="_x0000_s15489"/>
                </a:ext>
                <a:ext uri="{FF2B5EF4-FFF2-40B4-BE49-F238E27FC236}">
                  <a16:creationId xmlns:a16="http://schemas.microsoft.com/office/drawing/2014/main" id="{00000000-0008-0000-0100-00008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138023</xdr:colOff>
          <xdr:row>105</xdr:row>
          <xdr:rowOff>8626</xdr:rowOff>
        </xdr:from>
        <xdr:to>
          <xdr:col>4</xdr:col>
          <xdr:colOff>370936</xdr:colOff>
          <xdr:row>106</xdr:row>
          <xdr:rowOff>17253</xdr:rowOff>
        </xdr:to>
        <xdr:sp macro="" textlink="">
          <xdr:nvSpPr>
            <xdr:cNvPr id="15490" name="Check Box 130" hidden="1">
              <a:extLst>
                <a:ext uri="{63B3BB69-23CF-44E3-9099-C40C66FF867C}">
                  <a14:compatExt spid="_x0000_s15490"/>
                </a:ext>
                <a:ext uri="{FF2B5EF4-FFF2-40B4-BE49-F238E27FC236}">
                  <a16:creationId xmlns:a16="http://schemas.microsoft.com/office/drawing/2014/main" id="{00000000-0008-0000-0100-00008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3" name="Check Box 133" hidden="1">
              <a:extLst>
                <a:ext uri="{63B3BB69-23CF-44E3-9099-C40C66FF867C}">
                  <a14:compatExt spid="_x0000_s15493"/>
                </a:ext>
                <a:ext uri="{FF2B5EF4-FFF2-40B4-BE49-F238E27FC236}">
                  <a16:creationId xmlns:a16="http://schemas.microsoft.com/office/drawing/2014/main" id="{00000000-0008-0000-0100-00008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4" name="Check Box 134" hidden="1">
              <a:extLst>
                <a:ext uri="{63B3BB69-23CF-44E3-9099-C40C66FF867C}">
                  <a14:compatExt spid="_x0000_s15494"/>
                </a:ext>
                <a:ext uri="{FF2B5EF4-FFF2-40B4-BE49-F238E27FC236}">
                  <a16:creationId xmlns:a16="http://schemas.microsoft.com/office/drawing/2014/main" id="{00000000-0008-0000-0100-00008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5" name="Check Box 135" hidden="1">
              <a:extLst>
                <a:ext uri="{63B3BB69-23CF-44E3-9099-C40C66FF867C}">
                  <a14:compatExt spid="_x0000_s15495"/>
                </a:ext>
                <a:ext uri="{FF2B5EF4-FFF2-40B4-BE49-F238E27FC236}">
                  <a16:creationId xmlns:a16="http://schemas.microsoft.com/office/drawing/2014/main" id="{00000000-0008-0000-0100-00008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6" name="Check Box 136" hidden="1">
              <a:extLst>
                <a:ext uri="{63B3BB69-23CF-44E3-9099-C40C66FF867C}">
                  <a14:compatExt spid="_x0000_s15496"/>
                </a:ext>
                <a:ext uri="{FF2B5EF4-FFF2-40B4-BE49-F238E27FC236}">
                  <a16:creationId xmlns:a16="http://schemas.microsoft.com/office/drawing/2014/main" id="{00000000-0008-0000-0100-00008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497" name="Check Box 137" hidden="1">
              <a:extLst>
                <a:ext uri="{63B3BB69-23CF-44E3-9099-C40C66FF867C}">
                  <a14:compatExt spid="_x0000_s15497"/>
                </a:ext>
                <a:ext uri="{FF2B5EF4-FFF2-40B4-BE49-F238E27FC236}">
                  <a16:creationId xmlns:a16="http://schemas.microsoft.com/office/drawing/2014/main" id="{00000000-0008-0000-0100-00008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8" name="Check Box 138" hidden="1">
              <a:extLst>
                <a:ext uri="{63B3BB69-23CF-44E3-9099-C40C66FF867C}">
                  <a14:compatExt spid="_x0000_s15498"/>
                </a:ext>
                <a:ext uri="{FF2B5EF4-FFF2-40B4-BE49-F238E27FC236}">
                  <a16:creationId xmlns:a16="http://schemas.microsoft.com/office/drawing/2014/main" id="{00000000-0008-0000-0100-00008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499" name="Check Box 139" hidden="1">
              <a:extLst>
                <a:ext uri="{63B3BB69-23CF-44E3-9099-C40C66FF867C}">
                  <a14:compatExt spid="_x0000_s15499"/>
                </a:ext>
                <a:ext uri="{FF2B5EF4-FFF2-40B4-BE49-F238E27FC236}">
                  <a16:creationId xmlns:a16="http://schemas.microsoft.com/office/drawing/2014/main" id="{00000000-0008-0000-0100-00008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00" name="Check Box 140" hidden="1">
              <a:extLst>
                <a:ext uri="{63B3BB69-23CF-44E3-9099-C40C66FF867C}">
                  <a14:compatExt spid="_x0000_s15500"/>
                </a:ext>
                <a:ext uri="{FF2B5EF4-FFF2-40B4-BE49-F238E27FC236}">
                  <a16:creationId xmlns:a16="http://schemas.microsoft.com/office/drawing/2014/main" id="{00000000-0008-0000-0100-00008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01" name="Check Box 141" hidden="1">
              <a:extLst>
                <a:ext uri="{63B3BB69-23CF-44E3-9099-C40C66FF867C}">
                  <a14:compatExt spid="_x0000_s15501"/>
                </a:ext>
                <a:ext uri="{FF2B5EF4-FFF2-40B4-BE49-F238E27FC236}">
                  <a16:creationId xmlns:a16="http://schemas.microsoft.com/office/drawing/2014/main" id="{00000000-0008-0000-0100-00008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502" name="Check Box 142" hidden="1">
              <a:extLst>
                <a:ext uri="{63B3BB69-23CF-44E3-9099-C40C66FF867C}">
                  <a14:compatExt spid="_x0000_s15502"/>
                </a:ext>
                <a:ext uri="{FF2B5EF4-FFF2-40B4-BE49-F238E27FC236}">
                  <a16:creationId xmlns:a16="http://schemas.microsoft.com/office/drawing/2014/main" id="{00000000-0008-0000-0100-00008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3" name="Check Box 143" hidden="1">
              <a:extLst>
                <a:ext uri="{63B3BB69-23CF-44E3-9099-C40C66FF867C}">
                  <a14:compatExt spid="_x0000_s15503"/>
                </a:ext>
                <a:ext uri="{FF2B5EF4-FFF2-40B4-BE49-F238E27FC236}">
                  <a16:creationId xmlns:a16="http://schemas.microsoft.com/office/drawing/2014/main" id="{00000000-0008-0000-0100-00008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504" name="Check Box 144" hidden="1">
              <a:extLst>
                <a:ext uri="{63B3BB69-23CF-44E3-9099-C40C66FF867C}">
                  <a14:compatExt spid="_x0000_s15504"/>
                </a:ext>
                <a:ext uri="{FF2B5EF4-FFF2-40B4-BE49-F238E27FC236}">
                  <a16:creationId xmlns:a16="http://schemas.microsoft.com/office/drawing/2014/main" id="{00000000-0008-0000-0100-00009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112</xdr:row>
          <xdr:rowOff>8626</xdr:rowOff>
        </xdr:from>
        <xdr:to>
          <xdr:col>12</xdr:col>
          <xdr:colOff>370936</xdr:colOff>
          <xdr:row>113</xdr:row>
          <xdr:rowOff>17253</xdr:rowOff>
        </xdr:to>
        <xdr:sp macro="" textlink="">
          <xdr:nvSpPr>
            <xdr:cNvPr id="15505" name="Check Box 145" hidden="1">
              <a:extLst>
                <a:ext uri="{63B3BB69-23CF-44E3-9099-C40C66FF867C}">
                  <a14:compatExt spid="_x0000_s15505"/>
                </a:ext>
                <a:ext uri="{FF2B5EF4-FFF2-40B4-BE49-F238E27FC236}">
                  <a16:creationId xmlns:a16="http://schemas.microsoft.com/office/drawing/2014/main" id="{00000000-0008-0000-0100-00009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6" name="Check Box 146" hidden="1">
              <a:extLst>
                <a:ext uri="{63B3BB69-23CF-44E3-9099-C40C66FF867C}">
                  <a14:compatExt spid="_x0000_s15506"/>
                </a:ext>
                <a:ext uri="{FF2B5EF4-FFF2-40B4-BE49-F238E27FC236}">
                  <a16:creationId xmlns:a16="http://schemas.microsoft.com/office/drawing/2014/main" id="{00000000-0008-0000-0100-00009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7" name="Check Box 147" hidden="1">
              <a:extLst>
                <a:ext uri="{63B3BB69-23CF-44E3-9099-C40C66FF867C}">
                  <a14:compatExt spid="_x0000_s15507"/>
                </a:ext>
                <a:ext uri="{FF2B5EF4-FFF2-40B4-BE49-F238E27FC236}">
                  <a16:creationId xmlns:a16="http://schemas.microsoft.com/office/drawing/2014/main" id="{00000000-0008-0000-0100-00009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8" name="Check Box 148" hidden="1">
              <a:extLst>
                <a:ext uri="{63B3BB69-23CF-44E3-9099-C40C66FF867C}">
                  <a14:compatExt spid="_x0000_s15508"/>
                </a:ext>
                <a:ext uri="{FF2B5EF4-FFF2-40B4-BE49-F238E27FC236}">
                  <a16:creationId xmlns:a16="http://schemas.microsoft.com/office/drawing/2014/main" id="{00000000-0008-0000-0100-00009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09" name="Check Box 149" hidden="1">
              <a:extLst>
                <a:ext uri="{63B3BB69-23CF-44E3-9099-C40C66FF867C}">
                  <a14:compatExt spid="_x0000_s15509"/>
                </a:ext>
                <a:ext uri="{FF2B5EF4-FFF2-40B4-BE49-F238E27FC236}">
                  <a16:creationId xmlns:a16="http://schemas.microsoft.com/office/drawing/2014/main" id="{00000000-0008-0000-0100-00009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113</xdr:row>
          <xdr:rowOff>8626</xdr:rowOff>
        </xdr:from>
        <xdr:to>
          <xdr:col>12</xdr:col>
          <xdr:colOff>370936</xdr:colOff>
          <xdr:row>114</xdr:row>
          <xdr:rowOff>17253</xdr:rowOff>
        </xdr:to>
        <xdr:sp macro="" textlink="">
          <xdr:nvSpPr>
            <xdr:cNvPr id="15510" name="Check Box 150" hidden="1">
              <a:extLst>
                <a:ext uri="{63B3BB69-23CF-44E3-9099-C40C66FF867C}">
                  <a14:compatExt spid="_x0000_s15510"/>
                </a:ext>
                <a:ext uri="{FF2B5EF4-FFF2-40B4-BE49-F238E27FC236}">
                  <a16:creationId xmlns:a16="http://schemas.microsoft.com/office/drawing/2014/main" id="{00000000-0008-0000-0100-00009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511" name="Check Box 151" hidden="1">
              <a:extLst>
                <a:ext uri="{63B3BB69-23CF-44E3-9099-C40C66FF867C}">
                  <a14:compatExt spid="_x0000_s15511"/>
                </a:ext>
                <a:ext uri="{FF2B5EF4-FFF2-40B4-BE49-F238E27FC236}">
                  <a16:creationId xmlns:a16="http://schemas.microsoft.com/office/drawing/2014/main" id="{00000000-0008-0000-0100-00009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512" name="Check Box 152" hidden="1">
              <a:extLst>
                <a:ext uri="{63B3BB69-23CF-44E3-9099-C40C66FF867C}">
                  <a14:compatExt spid="_x0000_s15512"/>
                </a:ext>
                <a:ext uri="{FF2B5EF4-FFF2-40B4-BE49-F238E27FC236}">
                  <a16:creationId xmlns:a16="http://schemas.microsoft.com/office/drawing/2014/main" id="{00000000-0008-0000-0100-00009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110</xdr:row>
          <xdr:rowOff>8626</xdr:rowOff>
        </xdr:from>
        <xdr:to>
          <xdr:col>12</xdr:col>
          <xdr:colOff>370936</xdr:colOff>
          <xdr:row>111</xdr:row>
          <xdr:rowOff>17253</xdr:rowOff>
        </xdr:to>
        <xdr:sp macro="" textlink="">
          <xdr:nvSpPr>
            <xdr:cNvPr id="15513" name="Check Box 153" hidden="1">
              <a:extLst>
                <a:ext uri="{63B3BB69-23CF-44E3-9099-C40C66FF867C}">
                  <a14:compatExt spid="_x0000_s15513"/>
                </a:ext>
                <a:ext uri="{FF2B5EF4-FFF2-40B4-BE49-F238E27FC236}">
                  <a16:creationId xmlns:a16="http://schemas.microsoft.com/office/drawing/2014/main" id="{00000000-0008-0000-0100-00009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4" name="Check Box 154" hidden="1">
              <a:extLst>
                <a:ext uri="{63B3BB69-23CF-44E3-9099-C40C66FF867C}">
                  <a14:compatExt spid="_x0000_s15514"/>
                </a:ext>
                <a:ext uri="{FF2B5EF4-FFF2-40B4-BE49-F238E27FC236}">
                  <a16:creationId xmlns:a16="http://schemas.microsoft.com/office/drawing/2014/main" id="{00000000-0008-0000-0100-00009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5" name="Check Box 155" hidden="1">
              <a:extLst>
                <a:ext uri="{63B3BB69-23CF-44E3-9099-C40C66FF867C}">
                  <a14:compatExt spid="_x0000_s15515"/>
                </a:ext>
                <a:ext uri="{FF2B5EF4-FFF2-40B4-BE49-F238E27FC236}">
                  <a16:creationId xmlns:a16="http://schemas.microsoft.com/office/drawing/2014/main" id="{00000000-0008-0000-0100-00009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6" name="Check Box 156" hidden="1">
              <a:extLst>
                <a:ext uri="{63B3BB69-23CF-44E3-9099-C40C66FF867C}">
                  <a14:compatExt spid="_x0000_s15516"/>
                </a:ext>
                <a:ext uri="{FF2B5EF4-FFF2-40B4-BE49-F238E27FC236}">
                  <a16:creationId xmlns:a16="http://schemas.microsoft.com/office/drawing/2014/main" id="{00000000-0008-0000-0100-00009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7" name="Check Box 157" hidden="1">
              <a:extLst>
                <a:ext uri="{63B3BB69-23CF-44E3-9099-C40C66FF867C}">
                  <a14:compatExt spid="_x0000_s15517"/>
                </a:ext>
                <a:ext uri="{FF2B5EF4-FFF2-40B4-BE49-F238E27FC236}">
                  <a16:creationId xmlns:a16="http://schemas.microsoft.com/office/drawing/2014/main" id="{00000000-0008-0000-0100-00009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8" name="Check Box 158" hidden="1">
              <a:extLst>
                <a:ext uri="{63B3BB69-23CF-44E3-9099-C40C66FF867C}">
                  <a14:compatExt spid="_x0000_s15518"/>
                </a:ext>
                <a:ext uri="{FF2B5EF4-FFF2-40B4-BE49-F238E27FC236}">
                  <a16:creationId xmlns:a16="http://schemas.microsoft.com/office/drawing/2014/main" id="{00000000-0008-0000-0100-00009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19" name="Check Box 159" hidden="1">
              <a:extLst>
                <a:ext uri="{63B3BB69-23CF-44E3-9099-C40C66FF867C}">
                  <a14:compatExt spid="_x0000_s15519"/>
                </a:ext>
                <a:ext uri="{FF2B5EF4-FFF2-40B4-BE49-F238E27FC236}">
                  <a16:creationId xmlns:a16="http://schemas.microsoft.com/office/drawing/2014/main" id="{00000000-0008-0000-0100-00009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0" name="Check Box 160" hidden="1">
              <a:extLst>
                <a:ext uri="{63B3BB69-23CF-44E3-9099-C40C66FF867C}">
                  <a14:compatExt spid="_x0000_s15520"/>
                </a:ext>
                <a:ext uri="{FF2B5EF4-FFF2-40B4-BE49-F238E27FC236}">
                  <a16:creationId xmlns:a16="http://schemas.microsoft.com/office/drawing/2014/main" id="{00000000-0008-0000-0100-0000A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1" name="Check Box 161" hidden="1">
              <a:extLst>
                <a:ext uri="{63B3BB69-23CF-44E3-9099-C40C66FF867C}">
                  <a14:compatExt spid="_x0000_s15521"/>
                </a:ext>
                <a:ext uri="{FF2B5EF4-FFF2-40B4-BE49-F238E27FC236}">
                  <a16:creationId xmlns:a16="http://schemas.microsoft.com/office/drawing/2014/main" id="{00000000-0008-0000-0100-0000A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2" name="Check Box 162" hidden="1">
              <a:extLst>
                <a:ext uri="{63B3BB69-23CF-44E3-9099-C40C66FF867C}">
                  <a14:compatExt spid="_x0000_s15522"/>
                </a:ext>
                <a:ext uri="{FF2B5EF4-FFF2-40B4-BE49-F238E27FC236}">
                  <a16:creationId xmlns:a16="http://schemas.microsoft.com/office/drawing/2014/main" id="{00000000-0008-0000-0100-0000A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3" name="Check Box 163" hidden="1">
              <a:extLst>
                <a:ext uri="{63B3BB69-23CF-44E3-9099-C40C66FF867C}">
                  <a14:compatExt spid="_x0000_s15523"/>
                </a:ext>
                <a:ext uri="{FF2B5EF4-FFF2-40B4-BE49-F238E27FC236}">
                  <a16:creationId xmlns:a16="http://schemas.microsoft.com/office/drawing/2014/main" id="{00000000-0008-0000-0100-0000A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107</xdr:row>
          <xdr:rowOff>8626</xdr:rowOff>
        </xdr:from>
        <xdr:to>
          <xdr:col>12</xdr:col>
          <xdr:colOff>370936</xdr:colOff>
          <xdr:row>108</xdr:row>
          <xdr:rowOff>17253</xdr:rowOff>
        </xdr:to>
        <xdr:sp macro="" textlink="">
          <xdr:nvSpPr>
            <xdr:cNvPr id="15524" name="Check Box 164" hidden="1">
              <a:extLst>
                <a:ext uri="{63B3BB69-23CF-44E3-9099-C40C66FF867C}">
                  <a14:compatExt spid="_x0000_s15524"/>
                </a:ext>
                <a:ext uri="{FF2B5EF4-FFF2-40B4-BE49-F238E27FC236}">
                  <a16:creationId xmlns:a16="http://schemas.microsoft.com/office/drawing/2014/main" id="{00000000-0008-0000-0100-0000A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26" name="Check Box 166" hidden="1">
              <a:extLst>
                <a:ext uri="{63B3BB69-23CF-44E3-9099-C40C66FF867C}">
                  <a14:compatExt spid="_x0000_s15526"/>
                </a:ext>
                <a:ext uri="{FF2B5EF4-FFF2-40B4-BE49-F238E27FC236}">
                  <a16:creationId xmlns:a16="http://schemas.microsoft.com/office/drawing/2014/main" id="{00000000-0008-0000-0100-0000A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27" name="Check Box 167" hidden="1">
              <a:extLst>
                <a:ext uri="{63B3BB69-23CF-44E3-9099-C40C66FF867C}">
                  <a14:compatExt spid="_x0000_s15527"/>
                </a:ext>
                <a:ext uri="{FF2B5EF4-FFF2-40B4-BE49-F238E27FC236}">
                  <a16:creationId xmlns:a16="http://schemas.microsoft.com/office/drawing/2014/main" id="{00000000-0008-0000-0100-0000A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28" name="Check Box 168" hidden="1">
              <a:extLst>
                <a:ext uri="{63B3BB69-23CF-44E3-9099-C40C66FF867C}">
                  <a14:compatExt spid="_x0000_s15528"/>
                </a:ext>
                <a:ext uri="{FF2B5EF4-FFF2-40B4-BE49-F238E27FC236}">
                  <a16:creationId xmlns:a16="http://schemas.microsoft.com/office/drawing/2014/main" id="{00000000-0008-0000-0100-0000A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29" name="Check Box 169" hidden="1">
              <a:extLst>
                <a:ext uri="{63B3BB69-23CF-44E3-9099-C40C66FF867C}">
                  <a14:compatExt spid="_x0000_s15529"/>
                </a:ext>
                <a:ext uri="{FF2B5EF4-FFF2-40B4-BE49-F238E27FC236}">
                  <a16:creationId xmlns:a16="http://schemas.microsoft.com/office/drawing/2014/main" id="{00000000-0008-0000-0100-0000A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0" name="Check Box 170" hidden="1">
              <a:extLst>
                <a:ext uri="{63B3BB69-23CF-44E3-9099-C40C66FF867C}">
                  <a14:compatExt spid="_x0000_s15530"/>
                </a:ext>
                <a:ext uri="{FF2B5EF4-FFF2-40B4-BE49-F238E27FC236}">
                  <a16:creationId xmlns:a16="http://schemas.microsoft.com/office/drawing/2014/main" id="{00000000-0008-0000-0100-0000A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1" name="Check Box 171" hidden="1">
              <a:extLst>
                <a:ext uri="{63B3BB69-23CF-44E3-9099-C40C66FF867C}">
                  <a14:compatExt spid="_x0000_s15531"/>
                </a:ext>
                <a:ext uri="{FF2B5EF4-FFF2-40B4-BE49-F238E27FC236}">
                  <a16:creationId xmlns:a16="http://schemas.microsoft.com/office/drawing/2014/main" id="{00000000-0008-0000-0100-0000A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2" name="Check Box 172" hidden="1">
              <a:extLst>
                <a:ext uri="{63B3BB69-23CF-44E3-9099-C40C66FF867C}">
                  <a14:compatExt spid="_x0000_s15532"/>
                </a:ext>
                <a:ext uri="{FF2B5EF4-FFF2-40B4-BE49-F238E27FC236}">
                  <a16:creationId xmlns:a16="http://schemas.microsoft.com/office/drawing/2014/main" id="{00000000-0008-0000-0100-0000A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115</xdr:row>
          <xdr:rowOff>8626</xdr:rowOff>
        </xdr:from>
        <xdr:to>
          <xdr:col>12</xdr:col>
          <xdr:colOff>370936</xdr:colOff>
          <xdr:row>116</xdr:row>
          <xdr:rowOff>17253</xdr:rowOff>
        </xdr:to>
        <xdr:sp macro="" textlink="">
          <xdr:nvSpPr>
            <xdr:cNvPr id="15533" name="Check Box 173" hidden="1">
              <a:extLst>
                <a:ext uri="{63B3BB69-23CF-44E3-9099-C40C66FF867C}">
                  <a14:compatExt spid="_x0000_s15533"/>
                </a:ext>
                <a:ext uri="{FF2B5EF4-FFF2-40B4-BE49-F238E27FC236}">
                  <a16:creationId xmlns:a16="http://schemas.microsoft.com/office/drawing/2014/main" id="{00000000-0008-0000-0100-0000A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4" name="Check Box 174" hidden="1">
              <a:extLst>
                <a:ext uri="{63B3BB69-23CF-44E3-9099-C40C66FF867C}">
                  <a14:compatExt spid="_x0000_s15534"/>
                </a:ext>
                <a:ext uri="{FF2B5EF4-FFF2-40B4-BE49-F238E27FC236}">
                  <a16:creationId xmlns:a16="http://schemas.microsoft.com/office/drawing/2014/main" id="{00000000-0008-0000-0100-0000A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5" name="Check Box 175" hidden="1">
              <a:extLst>
                <a:ext uri="{63B3BB69-23CF-44E3-9099-C40C66FF867C}">
                  <a14:compatExt spid="_x0000_s15535"/>
                </a:ext>
                <a:ext uri="{FF2B5EF4-FFF2-40B4-BE49-F238E27FC236}">
                  <a16:creationId xmlns:a16="http://schemas.microsoft.com/office/drawing/2014/main" id="{00000000-0008-0000-0100-0000A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115</xdr:row>
          <xdr:rowOff>8626</xdr:rowOff>
        </xdr:from>
        <xdr:to>
          <xdr:col>12</xdr:col>
          <xdr:colOff>370936</xdr:colOff>
          <xdr:row>116</xdr:row>
          <xdr:rowOff>17253</xdr:rowOff>
        </xdr:to>
        <xdr:sp macro="" textlink="">
          <xdr:nvSpPr>
            <xdr:cNvPr id="15536" name="Check Box 176" hidden="1">
              <a:extLst>
                <a:ext uri="{63B3BB69-23CF-44E3-9099-C40C66FF867C}">
                  <a14:compatExt spid="_x0000_s15536"/>
                </a:ext>
                <a:ext uri="{FF2B5EF4-FFF2-40B4-BE49-F238E27FC236}">
                  <a16:creationId xmlns:a16="http://schemas.microsoft.com/office/drawing/2014/main" id="{00000000-0008-0000-0100-0000B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115</xdr:row>
          <xdr:rowOff>8626</xdr:rowOff>
        </xdr:from>
        <xdr:to>
          <xdr:col>12</xdr:col>
          <xdr:colOff>370936</xdr:colOff>
          <xdr:row>116</xdr:row>
          <xdr:rowOff>17253</xdr:rowOff>
        </xdr:to>
        <xdr:sp macro="" textlink="">
          <xdr:nvSpPr>
            <xdr:cNvPr id="15537" name="Check Box 177" hidden="1">
              <a:extLst>
                <a:ext uri="{63B3BB69-23CF-44E3-9099-C40C66FF867C}">
                  <a14:compatExt spid="_x0000_s15537"/>
                </a:ext>
                <a:ext uri="{FF2B5EF4-FFF2-40B4-BE49-F238E27FC236}">
                  <a16:creationId xmlns:a16="http://schemas.microsoft.com/office/drawing/2014/main" id="{00000000-0008-0000-0100-0000B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8" name="Check Box 178" hidden="1">
              <a:extLst>
                <a:ext uri="{63B3BB69-23CF-44E3-9099-C40C66FF867C}">
                  <a14:compatExt spid="_x0000_s15538"/>
                </a:ext>
                <a:ext uri="{FF2B5EF4-FFF2-40B4-BE49-F238E27FC236}">
                  <a16:creationId xmlns:a16="http://schemas.microsoft.com/office/drawing/2014/main" id="{00000000-0008-0000-0100-0000B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39" name="Check Box 179" hidden="1">
              <a:extLst>
                <a:ext uri="{63B3BB69-23CF-44E3-9099-C40C66FF867C}">
                  <a14:compatExt spid="_x0000_s15539"/>
                </a:ext>
                <a:ext uri="{FF2B5EF4-FFF2-40B4-BE49-F238E27FC236}">
                  <a16:creationId xmlns:a16="http://schemas.microsoft.com/office/drawing/2014/main" id="{00000000-0008-0000-0100-0000B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40" name="Check Box 180" hidden="1">
              <a:extLst>
                <a:ext uri="{63B3BB69-23CF-44E3-9099-C40C66FF867C}">
                  <a14:compatExt spid="_x0000_s15540"/>
                </a:ext>
                <a:ext uri="{FF2B5EF4-FFF2-40B4-BE49-F238E27FC236}">
                  <a16:creationId xmlns:a16="http://schemas.microsoft.com/office/drawing/2014/main" id="{00000000-0008-0000-0100-0000B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41" name="Check Box 181" hidden="1">
              <a:extLst>
                <a:ext uri="{63B3BB69-23CF-44E3-9099-C40C66FF867C}">
                  <a14:compatExt spid="_x0000_s15541"/>
                </a:ext>
                <a:ext uri="{FF2B5EF4-FFF2-40B4-BE49-F238E27FC236}">
                  <a16:creationId xmlns:a16="http://schemas.microsoft.com/office/drawing/2014/main" id="{00000000-0008-0000-0100-0000B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42" name="Check Box 182" hidden="1">
              <a:extLst>
                <a:ext uri="{63B3BB69-23CF-44E3-9099-C40C66FF867C}">
                  <a14:compatExt spid="_x0000_s15542"/>
                </a:ext>
                <a:ext uri="{FF2B5EF4-FFF2-40B4-BE49-F238E27FC236}">
                  <a16:creationId xmlns:a16="http://schemas.microsoft.com/office/drawing/2014/main" id="{00000000-0008-0000-0100-0000B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138023</xdr:colOff>
          <xdr:row>114</xdr:row>
          <xdr:rowOff>8626</xdr:rowOff>
        </xdr:from>
        <xdr:to>
          <xdr:col>12</xdr:col>
          <xdr:colOff>370936</xdr:colOff>
          <xdr:row>115</xdr:row>
          <xdr:rowOff>17253</xdr:rowOff>
        </xdr:to>
        <xdr:sp macro="" textlink="">
          <xdr:nvSpPr>
            <xdr:cNvPr id="15543" name="Check Box 183" hidden="1">
              <a:extLst>
                <a:ext uri="{63B3BB69-23CF-44E3-9099-C40C66FF867C}">
                  <a14:compatExt spid="_x0000_s15543"/>
                </a:ext>
                <a:ext uri="{FF2B5EF4-FFF2-40B4-BE49-F238E27FC236}">
                  <a16:creationId xmlns:a16="http://schemas.microsoft.com/office/drawing/2014/main" id="{00000000-0008-0000-0100-0000B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319177</xdr:colOff>
          <xdr:row>118</xdr:row>
          <xdr:rowOff>8626</xdr:rowOff>
        </xdr:from>
        <xdr:to>
          <xdr:col>6</xdr:col>
          <xdr:colOff>146649</xdr:colOff>
          <xdr:row>118</xdr:row>
          <xdr:rowOff>241540</xdr:rowOff>
        </xdr:to>
        <xdr:sp macro="" textlink="">
          <xdr:nvSpPr>
            <xdr:cNvPr id="15562" name="Check Box 202" hidden="1">
              <a:extLst>
                <a:ext uri="{63B3BB69-23CF-44E3-9099-C40C66FF867C}">
                  <a14:compatExt spid="_x0000_s15562"/>
                </a:ext>
                <a:ext uri="{FF2B5EF4-FFF2-40B4-BE49-F238E27FC236}">
                  <a16:creationId xmlns:a16="http://schemas.microsoft.com/office/drawing/2014/main" id="{00000000-0008-0000-0100-0000C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336430</xdr:colOff>
          <xdr:row>119</xdr:row>
          <xdr:rowOff>0</xdr:rowOff>
        </xdr:from>
        <xdr:ext cx="897147" cy="232913"/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  <a:ext uri="{FF2B5EF4-FFF2-40B4-BE49-F238E27FC236}">
                  <a16:creationId xmlns:a16="http://schemas.microsoft.com/office/drawing/2014/main" id="{5A6BD724-10D9-4321-8DAB-C16542AE9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319177</xdr:colOff>
          <xdr:row>119</xdr:row>
          <xdr:rowOff>8626</xdr:rowOff>
        </xdr:from>
        <xdr:ext cx="897147" cy="232914"/>
        <xdr:sp macro="" textlink="">
          <xdr:nvSpPr>
            <xdr:cNvPr id="15565" name="Check Box 205" hidden="1">
              <a:extLst>
                <a:ext uri="{63B3BB69-23CF-44E3-9099-C40C66FF867C}">
                  <a14:compatExt spid="_x0000_s15565"/>
                </a:ext>
                <a:ext uri="{FF2B5EF4-FFF2-40B4-BE49-F238E27FC236}">
                  <a16:creationId xmlns:a16="http://schemas.microsoft.com/office/drawing/2014/main" id="{E9C607F2-BED7-4877-8117-E1B116AB3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474454</xdr:colOff>
          <xdr:row>119</xdr:row>
          <xdr:rowOff>0</xdr:rowOff>
        </xdr:from>
        <xdr:to>
          <xdr:col>8</xdr:col>
          <xdr:colOff>301925</xdr:colOff>
          <xdr:row>119</xdr:row>
          <xdr:rowOff>232914</xdr:rowOff>
        </xdr:to>
        <xdr:sp macro="" textlink="">
          <xdr:nvSpPr>
            <xdr:cNvPr id="15566" name="Check Box 206" hidden="1">
              <a:extLst>
                <a:ext uri="{63B3BB69-23CF-44E3-9099-C40C66FF867C}">
                  <a14:compatExt spid="_x0000_s15566"/>
                </a:ext>
                <a:ext uri="{FF2B5EF4-FFF2-40B4-BE49-F238E27FC236}">
                  <a16:creationId xmlns:a16="http://schemas.microsoft.com/office/drawing/2014/main" id="{7ED26EF0-D34E-9A0E-CD62-4EFD2DF03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494453</xdr:colOff>
      <xdr:row>36</xdr:row>
      <xdr:rowOff>60960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1653" cy="6370320"/>
        </a:xfrm>
        <a:prstGeom prst="rect">
          <a:avLst/>
        </a:prstGeom>
      </xdr:spPr>
    </xdr:pic>
    <xdr:clientData/>
  </xdr:twoCellAnchor>
  <xdr:twoCellAnchor editAs="oneCell">
    <xdr:from>
      <xdr:col>7</xdr:col>
      <xdr:colOff>519249</xdr:colOff>
      <xdr:row>0</xdr:row>
      <xdr:rowOff>0</xdr:rowOff>
    </xdr:from>
    <xdr:to>
      <xdr:col>15</xdr:col>
      <xdr:colOff>575527</xdr:colOff>
      <xdr:row>38</xdr:row>
      <xdr:rowOff>73503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6449" y="0"/>
          <a:ext cx="4933078" cy="6733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6.xml"/><Relationship Id="rId117" Type="http://schemas.openxmlformats.org/officeDocument/2006/relationships/ctrlProp" Target="../ctrlProps/ctrlProp187.xml"/><Relationship Id="rId21" Type="http://schemas.openxmlformats.org/officeDocument/2006/relationships/ctrlProp" Target="../ctrlProps/ctrlProp91.xml"/><Relationship Id="rId42" Type="http://schemas.openxmlformats.org/officeDocument/2006/relationships/ctrlProp" Target="../ctrlProps/ctrlProp112.xml"/><Relationship Id="rId47" Type="http://schemas.openxmlformats.org/officeDocument/2006/relationships/ctrlProp" Target="../ctrlProps/ctrlProp117.xml"/><Relationship Id="rId63" Type="http://schemas.openxmlformats.org/officeDocument/2006/relationships/ctrlProp" Target="../ctrlProps/ctrlProp133.xml"/><Relationship Id="rId68" Type="http://schemas.openxmlformats.org/officeDocument/2006/relationships/ctrlProp" Target="../ctrlProps/ctrlProp138.xml"/><Relationship Id="rId84" Type="http://schemas.openxmlformats.org/officeDocument/2006/relationships/ctrlProp" Target="../ctrlProps/ctrlProp154.xml"/><Relationship Id="rId89" Type="http://schemas.openxmlformats.org/officeDocument/2006/relationships/ctrlProp" Target="../ctrlProps/ctrlProp159.xml"/><Relationship Id="rId112" Type="http://schemas.openxmlformats.org/officeDocument/2006/relationships/ctrlProp" Target="../ctrlProps/ctrlProp182.xml"/><Relationship Id="rId16" Type="http://schemas.openxmlformats.org/officeDocument/2006/relationships/ctrlProp" Target="../ctrlProps/ctrlProp86.xml"/><Relationship Id="rId107" Type="http://schemas.openxmlformats.org/officeDocument/2006/relationships/ctrlProp" Target="../ctrlProps/ctrlProp177.xml"/><Relationship Id="rId11" Type="http://schemas.openxmlformats.org/officeDocument/2006/relationships/ctrlProp" Target="../ctrlProps/ctrlProp81.xml"/><Relationship Id="rId32" Type="http://schemas.openxmlformats.org/officeDocument/2006/relationships/ctrlProp" Target="../ctrlProps/ctrlProp102.xml"/><Relationship Id="rId37" Type="http://schemas.openxmlformats.org/officeDocument/2006/relationships/ctrlProp" Target="../ctrlProps/ctrlProp107.xml"/><Relationship Id="rId53" Type="http://schemas.openxmlformats.org/officeDocument/2006/relationships/ctrlProp" Target="../ctrlProps/ctrlProp123.xml"/><Relationship Id="rId58" Type="http://schemas.openxmlformats.org/officeDocument/2006/relationships/ctrlProp" Target="../ctrlProps/ctrlProp128.xml"/><Relationship Id="rId74" Type="http://schemas.openxmlformats.org/officeDocument/2006/relationships/ctrlProp" Target="../ctrlProps/ctrlProp144.xml"/><Relationship Id="rId79" Type="http://schemas.openxmlformats.org/officeDocument/2006/relationships/ctrlProp" Target="../ctrlProps/ctrlProp149.xml"/><Relationship Id="rId102" Type="http://schemas.openxmlformats.org/officeDocument/2006/relationships/ctrlProp" Target="../ctrlProps/ctrlProp172.xml"/><Relationship Id="rId123" Type="http://schemas.openxmlformats.org/officeDocument/2006/relationships/ctrlProp" Target="../ctrlProps/ctrlProp193.xml"/><Relationship Id="rId5" Type="http://schemas.openxmlformats.org/officeDocument/2006/relationships/ctrlProp" Target="../ctrlProps/ctrlProp75.xml"/><Relationship Id="rId90" Type="http://schemas.openxmlformats.org/officeDocument/2006/relationships/ctrlProp" Target="../ctrlProps/ctrlProp160.xml"/><Relationship Id="rId95" Type="http://schemas.openxmlformats.org/officeDocument/2006/relationships/ctrlProp" Target="../ctrlProps/ctrlProp165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43" Type="http://schemas.openxmlformats.org/officeDocument/2006/relationships/ctrlProp" Target="../ctrlProps/ctrlProp113.xml"/><Relationship Id="rId48" Type="http://schemas.openxmlformats.org/officeDocument/2006/relationships/ctrlProp" Target="../ctrlProps/ctrlProp118.xml"/><Relationship Id="rId64" Type="http://schemas.openxmlformats.org/officeDocument/2006/relationships/ctrlProp" Target="../ctrlProps/ctrlProp134.xml"/><Relationship Id="rId69" Type="http://schemas.openxmlformats.org/officeDocument/2006/relationships/ctrlProp" Target="../ctrlProps/ctrlProp139.xml"/><Relationship Id="rId113" Type="http://schemas.openxmlformats.org/officeDocument/2006/relationships/ctrlProp" Target="../ctrlProps/ctrlProp183.xml"/><Relationship Id="rId118" Type="http://schemas.openxmlformats.org/officeDocument/2006/relationships/ctrlProp" Target="../ctrlProps/ctrlProp188.xml"/><Relationship Id="rId80" Type="http://schemas.openxmlformats.org/officeDocument/2006/relationships/ctrlProp" Target="../ctrlProps/ctrlProp150.xml"/><Relationship Id="rId85" Type="http://schemas.openxmlformats.org/officeDocument/2006/relationships/ctrlProp" Target="../ctrlProps/ctrlProp155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33" Type="http://schemas.openxmlformats.org/officeDocument/2006/relationships/ctrlProp" Target="../ctrlProps/ctrlProp103.xml"/><Relationship Id="rId38" Type="http://schemas.openxmlformats.org/officeDocument/2006/relationships/ctrlProp" Target="../ctrlProps/ctrlProp108.xml"/><Relationship Id="rId59" Type="http://schemas.openxmlformats.org/officeDocument/2006/relationships/ctrlProp" Target="../ctrlProps/ctrlProp129.xml"/><Relationship Id="rId103" Type="http://schemas.openxmlformats.org/officeDocument/2006/relationships/ctrlProp" Target="../ctrlProps/ctrlProp173.xml"/><Relationship Id="rId108" Type="http://schemas.openxmlformats.org/officeDocument/2006/relationships/ctrlProp" Target="../ctrlProps/ctrlProp178.xml"/><Relationship Id="rId124" Type="http://schemas.openxmlformats.org/officeDocument/2006/relationships/ctrlProp" Target="../ctrlProps/ctrlProp194.xml"/><Relationship Id="rId54" Type="http://schemas.openxmlformats.org/officeDocument/2006/relationships/ctrlProp" Target="../ctrlProps/ctrlProp124.xml"/><Relationship Id="rId70" Type="http://schemas.openxmlformats.org/officeDocument/2006/relationships/ctrlProp" Target="../ctrlProps/ctrlProp140.xml"/><Relationship Id="rId75" Type="http://schemas.openxmlformats.org/officeDocument/2006/relationships/ctrlProp" Target="../ctrlProps/ctrlProp145.xml"/><Relationship Id="rId91" Type="http://schemas.openxmlformats.org/officeDocument/2006/relationships/ctrlProp" Target="../ctrlProps/ctrlProp161.xml"/><Relationship Id="rId96" Type="http://schemas.openxmlformats.org/officeDocument/2006/relationships/ctrlProp" Target="../ctrlProps/ctrlProp16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6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49" Type="http://schemas.openxmlformats.org/officeDocument/2006/relationships/ctrlProp" Target="../ctrlProps/ctrlProp119.xml"/><Relationship Id="rId114" Type="http://schemas.openxmlformats.org/officeDocument/2006/relationships/ctrlProp" Target="../ctrlProps/ctrlProp184.xml"/><Relationship Id="rId119" Type="http://schemas.openxmlformats.org/officeDocument/2006/relationships/ctrlProp" Target="../ctrlProps/ctrlProp189.xml"/><Relationship Id="rId44" Type="http://schemas.openxmlformats.org/officeDocument/2006/relationships/ctrlProp" Target="../ctrlProps/ctrlProp114.xml"/><Relationship Id="rId60" Type="http://schemas.openxmlformats.org/officeDocument/2006/relationships/ctrlProp" Target="../ctrlProps/ctrlProp130.xml"/><Relationship Id="rId65" Type="http://schemas.openxmlformats.org/officeDocument/2006/relationships/ctrlProp" Target="../ctrlProps/ctrlProp135.xml"/><Relationship Id="rId81" Type="http://schemas.openxmlformats.org/officeDocument/2006/relationships/ctrlProp" Target="../ctrlProps/ctrlProp151.xml"/><Relationship Id="rId86" Type="http://schemas.openxmlformats.org/officeDocument/2006/relationships/ctrlProp" Target="../ctrlProps/ctrlProp156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39" Type="http://schemas.openxmlformats.org/officeDocument/2006/relationships/ctrlProp" Target="../ctrlProps/ctrlProp109.xml"/><Relationship Id="rId109" Type="http://schemas.openxmlformats.org/officeDocument/2006/relationships/ctrlProp" Target="../ctrlProps/ctrlProp179.xml"/><Relationship Id="rId34" Type="http://schemas.openxmlformats.org/officeDocument/2006/relationships/ctrlProp" Target="../ctrlProps/ctrlProp104.xml"/><Relationship Id="rId50" Type="http://schemas.openxmlformats.org/officeDocument/2006/relationships/ctrlProp" Target="../ctrlProps/ctrlProp120.xml"/><Relationship Id="rId55" Type="http://schemas.openxmlformats.org/officeDocument/2006/relationships/ctrlProp" Target="../ctrlProps/ctrlProp125.xml"/><Relationship Id="rId76" Type="http://schemas.openxmlformats.org/officeDocument/2006/relationships/ctrlProp" Target="../ctrlProps/ctrlProp146.xml"/><Relationship Id="rId97" Type="http://schemas.openxmlformats.org/officeDocument/2006/relationships/ctrlProp" Target="../ctrlProps/ctrlProp167.xml"/><Relationship Id="rId104" Type="http://schemas.openxmlformats.org/officeDocument/2006/relationships/ctrlProp" Target="../ctrlProps/ctrlProp174.xml"/><Relationship Id="rId120" Type="http://schemas.openxmlformats.org/officeDocument/2006/relationships/ctrlProp" Target="../ctrlProps/ctrlProp190.xml"/><Relationship Id="rId125" Type="http://schemas.openxmlformats.org/officeDocument/2006/relationships/ctrlProp" Target="../ctrlProps/ctrlProp195.xml"/><Relationship Id="rId7" Type="http://schemas.openxmlformats.org/officeDocument/2006/relationships/ctrlProp" Target="../ctrlProps/ctrlProp77.xml"/><Relationship Id="rId71" Type="http://schemas.openxmlformats.org/officeDocument/2006/relationships/ctrlProp" Target="../ctrlProps/ctrlProp141.xml"/><Relationship Id="rId92" Type="http://schemas.openxmlformats.org/officeDocument/2006/relationships/ctrlProp" Target="../ctrlProps/ctrlProp16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99.xml"/><Relationship Id="rId24" Type="http://schemas.openxmlformats.org/officeDocument/2006/relationships/ctrlProp" Target="../ctrlProps/ctrlProp94.xml"/><Relationship Id="rId40" Type="http://schemas.openxmlformats.org/officeDocument/2006/relationships/ctrlProp" Target="../ctrlProps/ctrlProp110.xml"/><Relationship Id="rId45" Type="http://schemas.openxmlformats.org/officeDocument/2006/relationships/ctrlProp" Target="../ctrlProps/ctrlProp115.xml"/><Relationship Id="rId66" Type="http://schemas.openxmlformats.org/officeDocument/2006/relationships/ctrlProp" Target="../ctrlProps/ctrlProp136.xml"/><Relationship Id="rId87" Type="http://schemas.openxmlformats.org/officeDocument/2006/relationships/ctrlProp" Target="../ctrlProps/ctrlProp157.xml"/><Relationship Id="rId110" Type="http://schemas.openxmlformats.org/officeDocument/2006/relationships/ctrlProp" Target="../ctrlProps/ctrlProp180.xml"/><Relationship Id="rId115" Type="http://schemas.openxmlformats.org/officeDocument/2006/relationships/ctrlProp" Target="../ctrlProps/ctrlProp185.xml"/><Relationship Id="rId61" Type="http://schemas.openxmlformats.org/officeDocument/2006/relationships/ctrlProp" Target="../ctrlProps/ctrlProp131.xml"/><Relationship Id="rId82" Type="http://schemas.openxmlformats.org/officeDocument/2006/relationships/ctrlProp" Target="../ctrlProps/ctrlProp152.xml"/><Relationship Id="rId19" Type="http://schemas.openxmlformats.org/officeDocument/2006/relationships/ctrlProp" Target="../ctrlProps/ctrlProp89.xml"/><Relationship Id="rId14" Type="http://schemas.openxmlformats.org/officeDocument/2006/relationships/ctrlProp" Target="../ctrlProps/ctrlProp84.xml"/><Relationship Id="rId30" Type="http://schemas.openxmlformats.org/officeDocument/2006/relationships/ctrlProp" Target="../ctrlProps/ctrlProp100.xml"/><Relationship Id="rId35" Type="http://schemas.openxmlformats.org/officeDocument/2006/relationships/ctrlProp" Target="../ctrlProps/ctrlProp105.xml"/><Relationship Id="rId56" Type="http://schemas.openxmlformats.org/officeDocument/2006/relationships/ctrlProp" Target="../ctrlProps/ctrlProp126.xml"/><Relationship Id="rId77" Type="http://schemas.openxmlformats.org/officeDocument/2006/relationships/ctrlProp" Target="../ctrlProps/ctrlProp147.xml"/><Relationship Id="rId100" Type="http://schemas.openxmlformats.org/officeDocument/2006/relationships/ctrlProp" Target="../ctrlProps/ctrlProp170.xml"/><Relationship Id="rId105" Type="http://schemas.openxmlformats.org/officeDocument/2006/relationships/ctrlProp" Target="../ctrlProps/ctrlProp175.xml"/><Relationship Id="rId126" Type="http://schemas.openxmlformats.org/officeDocument/2006/relationships/comments" Target="../comments2.xml"/><Relationship Id="rId8" Type="http://schemas.openxmlformats.org/officeDocument/2006/relationships/ctrlProp" Target="../ctrlProps/ctrlProp78.xml"/><Relationship Id="rId51" Type="http://schemas.openxmlformats.org/officeDocument/2006/relationships/ctrlProp" Target="../ctrlProps/ctrlProp121.xml"/><Relationship Id="rId72" Type="http://schemas.openxmlformats.org/officeDocument/2006/relationships/ctrlProp" Target="../ctrlProps/ctrlProp142.xml"/><Relationship Id="rId93" Type="http://schemas.openxmlformats.org/officeDocument/2006/relationships/ctrlProp" Target="../ctrlProps/ctrlProp163.xml"/><Relationship Id="rId98" Type="http://schemas.openxmlformats.org/officeDocument/2006/relationships/ctrlProp" Target="../ctrlProps/ctrlProp168.xml"/><Relationship Id="rId121" Type="http://schemas.openxmlformats.org/officeDocument/2006/relationships/ctrlProp" Target="../ctrlProps/ctrlProp19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95.xml"/><Relationship Id="rId46" Type="http://schemas.openxmlformats.org/officeDocument/2006/relationships/ctrlProp" Target="../ctrlProps/ctrlProp116.xml"/><Relationship Id="rId67" Type="http://schemas.openxmlformats.org/officeDocument/2006/relationships/ctrlProp" Target="../ctrlProps/ctrlProp137.xml"/><Relationship Id="rId116" Type="http://schemas.openxmlformats.org/officeDocument/2006/relationships/ctrlProp" Target="../ctrlProps/ctrlProp186.xml"/><Relationship Id="rId20" Type="http://schemas.openxmlformats.org/officeDocument/2006/relationships/ctrlProp" Target="../ctrlProps/ctrlProp90.xml"/><Relationship Id="rId41" Type="http://schemas.openxmlformats.org/officeDocument/2006/relationships/ctrlProp" Target="../ctrlProps/ctrlProp111.xml"/><Relationship Id="rId62" Type="http://schemas.openxmlformats.org/officeDocument/2006/relationships/ctrlProp" Target="../ctrlProps/ctrlProp132.xml"/><Relationship Id="rId83" Type="http://schemas.openxmlformats.org/officeDocument/2006/relationships/ctrlProp" Target="../ctrlProps/ctrlProp153.xml"/><Relationship Id="rId88" Type="http://schemas.openxmlformats.org/officeDocument/2006/relationships/ctrlProp" Target="../ctrlProps/ctrlProp158.xml"/><Relationship Id="rId111" Type="http://schemas.openxmlformats.org/officeDocument/2006/relationships/ctrlProp" Target="../ctrlProps/ctrlProp181.xml"/><Relationship Id="rId15" Type="http://schemas.openxmlformats.org/officeDocument/2006/relationships/ctrlProp" Target="../ctrlProps/ctrlProp85.xml"/><Relationship Id="rId36" Type="http://schemas.openxmlformats.org/officeDocument/2006/relationships/ctrlProp" Target="../ctrlProps/ctrlProp106.xml"/><Relationship Id="rId57" Type="http://schemas.openxmlformats.org/officeDocument/2006/relationships/ctrlProp" Target="../ctrlProps/ctrlProp127.xml"/><Relationship Id="rId106" Type="http://schemas.openxmlformats.org/officeDocument/2006/relationships/ctrlProp" Target="../ctrlProps/ctrlProp176.xml"/><Relationship Id="rId10" Type="http://schemas.openxmlformats.org/officeDocument/2006/relationships/ctrlProp" Target="../ctrlProps/ctrlProp80.xml"/><Relationship Id="rId31" Type="http://schemas.openxmlformats.org/officeDocument/2006/relationships/ctrlProp" Target="../ctrlProps/ctrlProp101.xml"/><Relationship Id="rId52" Type="http://schemas.openxmlformats.org/officeDocument/2006/relationships/ctrlProp" Target="../ctrlProps/ctrlProp122.xml"/><Relationship Id="rId73" Type="http://schemas.openxmlformats.org/officeDocument/2006/relationships/ctrlProp" Target="../ctrlProps/ctrlProp143.xml"/><Relationship Id="rId78" Type="http://schemas.openxmlformats.org/officeDocument/2006/relationships/ctrlProp" Target="../ctrlProps/ctrlProp148.xml"/><Relationship Id="rId94" Type="http://schemas.openxmlformats.org/officeDocument/2006/relationships/ctrlProp" Target="../ctrlProps/ctrlProp164.xml"/><Relationship Id="rId99" Type="http://schemas.openxmlformats.org/officeDocument/2006/relationships/ctrlProp" Target="../ctrlProps/ctrlProp169.xml"/><Relationship Id="rId101" Type="http://schemas.openxmlformats.org/officeDocument/2006/relationships/ctrlProp" Target="../ctrlProps/ctrlProp171.xml"/><Relationship Id="rId122" Type="http://schemas.openxmlformats.org/officeDocument/2006/relationships/ctrlProp" Target="../ctrlProps/ctrlProp192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9D11-90AC-4FD6-87BD-FB46A4EEF7EB}">
  <dimension ref="A1:Q125"/>
  <sheetViews>
    <sheetView view="pageBreakPreview" topLeftCell="A21" zoomScaleNormal="85" zoomScaleSheetLayoutView="100" workbookViewId="0">
      <selection activeCell="B21" sqref="B21:C21"/>
    </sheetView>
  </sheetViews>
  <sheetFormatPr defaultColWidth="8.875" defaultRowHeight="19.899999999999999" customHeight="1"/>
  <cols>
    <col min="1" max="1" width="3.375" style="3" customWidth="1"/>
    <col min="2" max="15" width="8.125" style="3" customWidth="1"/>
    <col min="16" max="17" width="0" style="3" hidden="1" customWidth="1"/>
    <col min="18" max="16384" width="8.875" style="3"/>
  </cols>
  <sheetData>
    <row r="1" spans="1:17" ht="19.899999999999999" customHeight="1">
      <c r="A1" s="95" t="s">
        <v>449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7" ht="19.899999999999999" customHeight="1">
      <c r="A2" s="75"/>
      <c r="B2" s="97" t="s">
        <v>200</v>
      </c>
      <c r="C2" s="98"/>
      <c r="D2" s="99" t="s">
        <v>446</v>
      </c>
      <c r="E2" s="100"/>
      <c r="F2" s="100"/>
      <c r="H2" s="30" t="s">
        <v>165</v>
      </c>
      <c r="I2" s="1" t="s">
        <v>450</v>
      </c>
      <c r="K2" s="101" t="s">
        <v>447</v>
      </c>
      <c r="L2" s="101"/>
      <c r="M2" s="101"/>
      <c r="N2" s="101"/>
      <c r="O2" s="101"/>
    </row>
    <row r="3" spans="1:17" ht="19.899999999999999" customHeight="1">
      <c r="A3" s="75"/>
      <c r="B3" s="97" t="s">
        <v>17</v>
      </c>
      <c r="C3" s="98"/>
      <c r="D3" s="99"/>
      <c r="E3" s="100"/>
      <c r="F3" s="100"/>
      <c r="G3" s="72"/>
      <c r="H3" s="54"/>
      <c r="I3" s="73"/>
      <c r="J3" s="73"/>
      <c r="K3" s="101"/>
      <c r="L3" s="101"/>
      <c r="M3" s="101"/>
      <c r="N3" s="101"/>
      <c r="O3" s="101"/>
      <c r="Q3" s="4"/>
    </row>
    <row r="4" spans="1:17" ht="19.899999999999999" customHeight="1">
      <c r="A4" s="75"/>
      <c r="B4" s="97" t="s">
        <v>183</v>
      </c>
      <c r="C4" s="98"/>
      <c r="D4" s="103"/>
      <c r="E4" s="104"/>
      <c r="F4" s="104"/>
      <c r="G4" s="31"/>
      <c r="H4" s="31"/>
      <c r="I4" s="74"/>
      <c r="J4" s="74"/>
      <c r="K4" s="102"/>
      <c r="L4" s="102"/>
      <c r="M4" s="102"/>
      <c r="N4" s="102"/>
      <c r="O4" s="102"/>
    </row>
    <row r="5" spans="1:17" ht="19.899999999999999" customHeight="1" thickBot="1">
      <c r="A5" s="75"/>
      <c r="B5" s="113" t="s">
        <v>185</v>
      </c>
      <c r="C5" s="114"/>
      <c r="D5" s="103" t="s">
        <v>18</v>
      </c>
      <c r="E5" s="104"/>
      <c r="F5" s="104"/>
      <c r="G5" s="31"/>
      <c r="H5" s="114" t="s">
        <v>312</v>
      </c>
      <c r="I5" s="115"/>
      <c r="J5" s="116"/>
      <c r="K5" s="116"/>
      <c r="L5" s="116"/>
      <c r="M5" s="116"/>
      <c r="N5" s="116"/>
      <c r="O5" s="103"/>
      <c r="Q5" s="4"/>
    </row>
    <row r="6" spans="1:17" ht="19.899999999999999" customHeight="1">
      <c r="A6" s="75"/>
      <c r="B6" s="117" t="s">
        <v>246</v>
      </c>
      <c r="C6" s="118"/>
      <c r="D6" s="105"/>
      <c r="E6" s="119"/>
      <c r="F6" s="105"/>
      <c r="G6" s="119"/>
      <c r="H6" s="105"/>
      <c r="I6" s="119"/>
      <c r="J6" s="105"/>
      <c r="K6" s="119"/>
      <c r="L6" s="105"/>
      <c r="M6" s="119"/>
      <c r="N6" s="105"/>
      <c r="O6" s="106"/>
    </row>
    <row r="7" spans="1:17" ht="19.899999999999999" customHeight="1" thickBot="1">
      <c r="A7" s="75"/>
      <c r="B7" s="107" t="s">
        <v>175</v>
      </c>
      <c r="C7" s="108"/>
      <c r="D7" s="109"/>
      <c r="E7" s="110"/>
      <c r="F7" s="111"/>
      <c r="G7" s="111"/>
      <c r="H7" s="111"/>
      <c r="I7" s="111"/>
      <c r="J7" s="111"/>
      <c r="K7" s="111"/>
      <c r="L7" s="111"/>
      <c r="M7" s="111"/>
      <c r="N7" s="111"/>
      <c r="O7" s="112"/>
    </row>
    <row r="8" spans="1:17" s="26" customFormat="1" ht="18.350000000000001" customHeight="1">
      <c r="A8" s="32"/>
      <c r="B8" s="47" t="s">
        <v>375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7" ht="19.899999999999999" customHeight="1">
      <c r="A9" s="36"/>
      <c r="B9" s="34" t="s">
        <v>439</v>
      </c>
      <c r="C9" s="34"/>
      <c r="D9" s="34"/>
      <c r="E9" s="34"/>
      <c r="F9" s="38"/>
      <c r="G9" s="2" t="s">
        <v>353</v>
      </c>
      <c r="H9" s="10"/>
      <c r="I9" s="10"/>
      <c r="J9" s="10"/>
      <c r="K9" s="38"/>
      <c r="L9" s="38"/>
      <c r="M9" s="38"/>
      <c r="N9" s="38"/>
      <c r="O9" s="38"/>
    </row>
    <row r="10" spans="1:17" ht="19.899999999999999" customHeight="1">
      <c r="A10" s="75"/>
      <c r="B10" s="120" t="s">
        <v>181</v>
      </c>
      <c r="C10" s="98"/>
      <c r="D10" s="121"/>
      <c r="E10" s="121"/>
      <c r="F10" s="39"/>
      <c r="G10" s="122" t="s">
        <v>108</v>
      </c>
      <c r="H10" s="123"/>
      <c r="I10" s="126" t="s">
        <v>357</v>
      </c>
      <c r="J10" s="127"/>
      <c r="K10" s="11" t="s">
        <v>222</v>
      </c>
      <c r="L10" s="122" t="s">
        <v>110</v>
      </c>
      <c r="M10" s="123"/>
      <c r="N10" s="121" t="s">
        <v>358</v>
      </c>
      <c r="O10" s="99"/>
    </row>
    <row r="11" spans="1:17" ht="19.899999999999999" customHeight="1">
      <c r="A11" s="75"/>
      <c r="B11" s="120" t="s">
        <v>109</v>
      </c>
      <c r="C11" s="98"/>
      <c r="D11" s="121" t="s">
        <v>359</v>
      </c>
      <c r="E11" s="121"/>
      <c r="F11" s="39"/>
      <c r="G11" s="122" t="s">
        <v>187</v>
      </c>
      <c r="H11" s="123"/>
      <c r="I11" s="124" t="s">
        <v>373</v>
      </c>
      <c r="J11" s="124"/>
      <c r="K11" s="125"/>
      <c r="L11" s="122" t="s">
        <v>191</v>
      </c>
      <c r="M11" s="123"/>
      <c r="N11" s="121" t="s">
        <v>189</v>
      </c>
      <c r="O11" s="99"/>
      <c r="Q11" s="4"/>
    </row>
    <row r="12" spans="1:17" ht="19.899999999999999" customHeight="1">
      <c r="A12" s="75"/>
      <c r="B12" s="98" t="s">
        <v>198</v>
      </c>
      <c r="C12" s="128"/>
      <c r="D12" s="121" t="s">
        <v>199</v>
      </c>
      <c r="E12" s="121"/>
      <c r="F12" s="40"/>
      <c r="G12" s="122" t="s">
        <v>313</v>
      </c>
      <c r="H12" s="123"/>
      <c r="I12" s="121" t="s">
        <v>84</v>
      </c>
      <c r="J12" s="121"/>
      <c r="K12" s="121"/>
      <c r="L12" s="121"/>
      <c r="M12" s="121"/>
      <c r="N12" s="121"/>
      <c r="O12" s="99"/>
    </row>
    <row r="13" spans="1:17" ht="19.899999999999999" customHeight="1">
      <c r="A13" s="31"/>
      <c r="B13" s="41"/>
      <c r="C13" s="41"/>
      <c r="D13" s="42"/>
      <c r="E13" s="42"/>
      <c r="F13" s="31"/>
      <c r="G13" s="31"/>
      <c r="H13" s="43"/>
      <c r="I13" s="44"/>
      <c r="J13" s="45"/>
      <c r="K13" s="45"/>
      <c r="L13" s="46"/>
      <c r="M13" s="46"/>
      <c r="N13" s="46"/>
      <c r="O13" s="46"/>
    </row>
    <row r="14" spans="1:17" ht="19.899999999999999" customHeight="1">
      <c r="A14" s="75"/>
      <c r="B14" s="128" t="s">
        <v>320</v>
      </c>
      <c r="C14" s="128"/>
      <c r="D14" s="123" t="str">
        <f>IF(K10="标准","依标准","")</f>
        <v>依标准</v>
      </c>
      <c r="E14" s="129"/>
      <c r="F14" s="40"/>
      <c r="G14" s="122" t="s">
        <v>337</v>
      </c>
      <c r="H14" s="123"/>
      <c r="I14" s="123" t="str">
        <f>IF(K10="标准","依标准","")</f>
        <v>依标准</v>
      </c>
      <c r="J14" s="129"/>
      <c r="K14" s="12"/>
      <c r="L14" s="123" t="s">
        <v>338</v>
      </c>
      <c r="M14" s="123"/>
      <c r="N14" s="123" t="str">
        <f>IF(K10="标准","依标准","")</f>
        <v>依标准</v>
      </c>
      <c r="O14" s="129"/>
    </row>
    <row r="15" spans="1:17" ht="19.899999999999999" customHeight="1">
      <c r="A15" s="75"/>
      <c r="B15" s="128" t="s">
        <v>241</v>
      </c>
      <c r="C15" s="128"/>
      <c r="D15" s="135" t="s">
        <v>242</v>
      </c>
      <c r="E15" s="136"/>
      <c r="F15" s="40"/>
      <c r="G15" s="122" t="s">
        <v>322</v>
      </c>
      <c r="H15" s="123"/>
      <c r="I15" s="123" t="str">
        <f>IF(K10="标准","依标准","")</f>
        <v>依标准</v>
      </c>
      <c r="J15" s="129"/>
      <c r="K15" s="13"/>
      <c r="L15" s="123" t="s">
        <v>321</v>
      </c>
      <c r="M15" s="123"/>
      <c r="N15" s="123" t="str">
        <f>IF(K10="标准","依标准","")</f>
        <v>依标准</v>
      </c>
      <c r="O15" s="129"/>
      <c r="Q15" s="4"/>
    </row>
    <row r="16" spans="1:17" ht="19.899999999999999" customHeight="1">
      <c r="A16" s="31"/>
      <c r="B16" s="41"/>
      <c r="C16" s="41"/>
      <c r="D16" s="42"/>
      <c r="E16" s="42"/>
      <c r="F16" s="37"/>
      <c r="G16" s="37"/>
      <c r="H16" s="37"/>
      <c r="I16" s="37"/>
      <c r="J16" s="37"/>
      <c r="K16" s="37"/>
      <c r="L16" s="46"/>
      <c r="M16" s="46"/>
      <c r="N16" s="46"/>
      <c r="O16" s="31"/>
    </row>
    <row r="17" spans="1:17" ht="19.899999999999999" customHeight="1">
      <c r="A17" s="75"/>
      <c r="B17" s="98" t="s">
        <v>192</v>
      </c>
      <c r="C17" s="128"/>
      <c r="D17" s="121"/>
      <c r="E17" s="121"/>
      <c r="F17" s="8" t="s">
        <v>314</v>
      </c>
      <c r="G17" s="8" t="s">
        <v>81</v>
      </c>
      <c r="H17" s="121"/>
      <c r="I17" s="121"/>
      <c r="J17" s="8" t="s">
        <v>315</v>
      </c>
      <c r="K17" s="8" t="s">
        <v>81</v>
      </c>
      <c r="L17" s="121"/>
      <c r="M17" s="121"/>
      <c r="N17" s="7" t="s">
        <v>316</v>
      </c>
      <c r="O17" s="40"/>
    </row>
    <row r="18" spans="1:17" ht="19.899999999999999" customHeight="1">
      <c r="A18" s="75"/>
      <c r="B18" s="130" t="s">
        <v>161</v>
      </c>
      <c r="C18" s="131"/>
      <c r="D18" s="124" t="s">
        <v>349</v>
      </c>
      <c r="E18" s="125"/>
      <c r="F18" s="15"/>
      <c r="G18" s="131" t="s">
        <v>351</v>
      </c>
      <c r="H18" s="132"/>
      <c r="I18" s="133"/>
      <c r="J18" s="133"/>
      <c r="K18" s="133"/>
      <c r="L18" s="133"/>
      <c r="M18" s="133"/>
      <c r="N18" s="134"/>
      <c r="O18" s="31"/>
      <c r="Q18" s="4"/>
    </row>
    <row r="19" spans="1:17" ht="19.899999999999999" customHeight="1">
      <c r="A19" s="31"/>
      <c r="B19" s="43"/>
      <c r="C19" s="43"/>
      <c r="D19" s="47"/>
      <c r="E19" s="31"/>
      <c r="F19" s="47"/>
      <c r="G19" s="31"/>
      <c r="H19" s="31"/>
      <c r="I19" s="31"/>
      <c r="J19" s="31"/>
      <c r="K19" s="48"/>
      <c r="L19" s="31"/>
      <c r="M19" s="31"/>
      <c r="N19" s="31"/>
      <c r="O19" s="31"/>
      <c r="Q19" s="4"/>
    </row>
    <row r="20" spans="1:17" ht="19.899999999999999" customHeight="1">
      <c r="A20" s="36"/>
      <c r="B20" s="35" t="s">
        <v>440</v>
      </c>
      <c r="C20" s="35"/>
      <c r="D20" s="35"/>
      <c r="E20" s="35"/>
      <c r="F20" s="31"/>
      <c r="G20" s="47" t="s">
        <v>299</v>
      </c>
      <c r="H20" s="47"/>
      <c r="I20" s="47"/>
      <c r="J20" s="47"/>
      <c r="K20" s="47"/>
      <c r="L20" s="47"/>
      <c r="M20" s="47"/>
      <c r="N20" s="47"/>
      <c r="O20" s="47"/>
      <c r="Q20" s="4"/>
    </row>
    <row r="21" spans="1:17" ht="19.899999999999999" customHeight="1">
      <c r="A21" s="75"/>
      <c r="B21" s="98" t="s">
        <v>194</v>
      </c>
      <c r="C21" s="128"/>
      <c r="D21" s="121"/>
      <c r="E21" s="99"/>
      <c r="F21" s="49" t="s">
        <v>82</v>
      </c>
      <c r="G21" s="98" t="s">
        <v>196</v>
      </c>
      <c r="H21" s="128"/>
      <c r="I21" s="6"/>
      <c r="J21" s="49" t="s">
        <v>82</v>
      </c>
      <c r="K21" s="31"/>
      <c r="L21" s="5" t="s">
        <v>111</v>
      </c>
      <c r="M21" s="6"/>
      <c r="N21" s="49" t="s">
        <v>82</v>
      </c>
      <c r="O21" s="31"/>
      <c r="Q21" s="4"/>
    </row>
    <row r="22" spans="1:17" ht="19.899999999999999" customHeight="1">
      <c r="A22" s="75"/>
      <c r="B22" s="98" t="s">
        <v>195</v>
      </c>
      <c r="C22" s="128"/>
      <c r="D22" s="121"/>
      <c r="E22" s="99"/>
      <c r="F22" s="49" t="s">
        <v>82</v>
      </c>
      <c r="G22" s="98" t="s">
        <v>335</v>
      </c>
      <c r="H22" s="128"/>
      <c r="I22" s="6"/>
      <c r="J22" s="16" t="s">
        <v>82</v>
      </c>
      <c r="K22" s="50"/>
      <c r="L22" s="5" t="s">
        <v>277</v>
      </c>
      <c r="M22" s="6"/>
      <c r="N22" s="16" t="s">
        <v>82</v>
      </c>
      <c r="O22" s="50"/>
      <c r="Q22" s="4"/>
    </row>
    <row r="23" spans="1:17" ht="19.899999999999999" customHeight="1">
      <c r="A23" s="75"/>
      <c r="B23" s="98" t="s">
        <v>197</v>
      </c>
      <c r="C23" s="128"/>
      <c r="D23" s="121" t="s">
        <v>372</v>
      </c>
      <c r="E23" s="99"/>
      <c r="F23" s="31"/>
      <c r="G23" s="31"/>
      <c r="H23" s="31"/>
      <c r="I23" s="31"/>
      <c r="J23" s="31"/>
      <c r="K23" s="31"/>
      <c r="L23" s="31"/>
      <c r="M23" s="31"/>
      <c r="N23" s="31"/>
      <c r="O23" s="50"/>
      <c r="Q23" s="4"/>
    </row>
    <row r="24" spans="1:17" ht="19.899999999999999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4"/>
    </row>
    <row r="25" spans="1:17" ht="19.899999999999999" customHeight="1">
      <c r="A25" s="36" t="s">
        <v>441</v>
      </c>
      <c r="B25" s="35" t="s">
        <v>442</v>
      </c>
      <c r="C25" s="35"/>
      <c r="D25" s="35"/>
      <c r="E25" s="35"/>
      <c r="F25" s="31"/>
      <c r="G25" s="31"/>
      <c r="H25" s="31"/>
      <c r="I25" s="31"/>
      <c r="J25" s="31"/>
      <c r="K25" s="31"/>
      <c r="L25" s="31"/>
      <c r="M25" s="31"/>
      <c r="N25" s="31"/>
      <c r="O25" s="31"/>
      <c r="Q25" s="4"/>
    </row>
    <row r="26" spans="1:17" ht="19.899999999999999" customHeight="1">
      <c r="A26" s="75"/>
      <c r="B26" s="120" t="s">
        <v>112</v>
      </c>
      <c r="C26" s="98"/>
      <c r="D26" s="99" t="s">
        <v>354</v>
      </c>
      <c r="E26" s="100"/>
      <c r="F26" s="100"/>
      <c r="G26" s="5" t="s">
        <v>193</v>
      </c>
      <c r="H26" s="123" t="str">
        <f>IF(D10="MAQ100強驅梯","单相220V/60HZ","单相110V/60HZ")</f>
        <v>单相110V/60HZ</v>
      </c>
      <c r="I26" s="123"/>
      <c r="J26" s="129"/>
      <c r="K26" s="31"/>
      <c r="L26" s="17" t="str">
        <f>IF(D10="MAQ100強驅梯","P.S.強驅梯照明電源为单相220V/60HZ"," ")</f>
        <v xml:space="preserve"> </v>
      </c>
      <c r="M26" s="31"/>
      <c r="N26" s="31"/>
      <c r="O26" s="31"/>
      <c r="Q26" s="4"/>
    </row>
    <row r="27" spans="1:17" ht="14.95" customHeight="1">
      <c r="A27" s="31"/>
      <c r="B27" s="52"/>
      <c r="C27" s="52"/>
      <c r="D27" s="31"/>
      <c r="E27" s="31"/>
      <c r="F27" s="31"/>
      <c r="G27" s="31"/>
      <c r="H27" s="53"/>
      <c r="I27" s="31"/>
      <c r="J27" s="31"/>
      <c r="K27" s="51"/>
      <c r="L27" s="51"/>
      <c r="M27" s="51"/>
      <c r="N27" s="51"/>
      <c r="O27" s="31"/>
    </row>
    <row r="28" spans="1:17" ht="19.899999999999999" customHeight="1">
      <c r="A28" s="36" t="s">
        <v>441</v>
      </c>
      <c r="B28" s="34" t="s">
        <v>448</v>
      </c>
      <c r="C28" s="34"/>
      <c r="D28" s="34"/>
      <c r="E28" s="34"/>
      <c r="F28" s="31"/>
      <c r="G28" s="31"/>
      <c r="H28" s="31"/>
      <c r="I28" s="31"/>
      <c r="J28" s="31"/>
      <c r="K28" s="31"/>
      <c r="M28" s="31"/>
      <c r="N28" s="31"/>
      <c r="O28" s="31"/>
      <c r="Q28" s="4"/>
    </row>
    <row r="29" spans="1:17" ht="19.899999999999999" customHeight="1">
      <c r="A29" s="75"/>
      <c r="B29" s="122" t="s">
        <v>317</v>
      </c>
      <c r="C29" s="123"/>
      <c r="D29" s="137" t="s">
        <v>369</v>
      </c>
      <c r="E29" s="121"/>
      <c r="F29" s="99"/>
      <c r="G29" s="123" t="s">
        <v>323</v>
      </c>
      <c r="H29" s="123"/>
      <c r="I29" s="137" t="s">
        <v>349</v>
      </c>
      <c r="J29" s="121"/>
      <c r="K29" s="99"/>
      <c r="L29" s="47" t="str">
        <f>IF(I29="否","  P.S.請確實填寫下方選型資料","")</f>
        <v xml:space="preserve">  P.S.請確實填寫下方選型資料</v>
      </c>
      <c r="M29" s="31"/>
      <c r="N29" s="31"/>
      <c r="O29" s="31"/>
      <c r="Q29" s="4"/>
    </row>
    <row r="30" spans="1:17" ht="19.899999999999999" customHeight="1">
      <c r="A30" s="75"/>
      <c r="B30" s="141" t="s">
        <v>203</v>
      </c>
      <c r="C30" s="142"/>
      <c r="D30" s="143" t="s">
        <v>266</v>
      </c>
      <c r="E30" s="123"/>
      <c r="F30" s="129"/>
      <c r="G30" s="142" t="s">
        <v>294</v>
      </c>
      <c r="H30" s="142"/>
      <c r="I30" s="143" t="s">
        <v>266</v>
      </c>
      <c r="J30" s="123"/>
      <c r="K30" s="129"/>
      <c r="L30" s="17" t="s">
        <v>324</v>
      </c>
      <c r="M30" s="9"/>
      <c r="N30" s="9"/>
      <c r="O30" s="50"/>
    </row>
    <row r="31" spans="1:17" ht="19.899999999999999" customHeight="1">
      <c r="A31" s="75"/>
      <c r="B31" s="122" t="s">
        <v>216</v>
      </c>
      <c r="C31" s="123"/>
      <c r="D31" s="143" t="s">
        <v>266</v>
      </c>
      <c r="E31" s="123"/>
      <c r="F31" s="129"/>
      <c r="G31" s="123" t="s">
        <v>99</v>
      </c>
      <c r="H31" s="123"/>
      <c r="I31" s="143" t="s">
        <v>266</v>
      </c>
      <c r="J31" s="123"/>
      <c r="K31" s="129"/>
      <c r="L31" s="123" t="s">
        <v>279</v>
      </c>
      <c r="M31" s="123"/>
      <c r="N31" s="8" t="str">
        <f>IF(I31="其他"," ","/")</f>
        <v>/</v>
      </c>
      <c r="O31" s="7" t="s">
        <v>82</v>
      </c>
      <c r="Q31" s="4"/>
    </row>
    <row r="32" spans="1:17" ht="19.899999999999999" customHeight="1">
      <c r="A32" s="75"/>
      <c r="B32" s="138" t="s">
        <v>325</v>
      </c>
      <c r="C32" s="139"/>
      <c r="D32" s="139" t="s">
        <v>88</v>
      </c>
      <c r="E32" s="139"/>
      <c r="F32" s="139"/>
      <c r="G32" s="139" t="s">
        <v>94</v>
      </c>
      <c r="H32" s="139"/>
      <c r="I32" s="139" t="s">
        <v>340</v>
      </c>
      <c r="J32" s="139"/>
      <c r="K32" s="139"/>
      <c r="L32" s="139" t="s">
        <v>100</v>
      </c>
      <c r="M32" s="139"/>
      <c r="N32" s="139"/>
      <c r="O32" s="140"/>
    </row>
    <row r="33" spans="1:17" ht="19.899999999999999" customHeight="1">
      <c r="A33" s="75"/>
      <c r="B33" s="144" t="s">
        <v>87</v>
      </c>
      <c r="C33" s="145"/>
      <c r="D33" s="146" t="s">
        <v>266</v>
      </c>
      <c r="E33" s="147"/>
      <c r="F33" s="148"/>
      <c r="G33" s="145" t="s">
        <v>266</v>
      </c>
      <c r="H33" s="145"/>
      <c r="I33" s="145" t="s">
        <v>162</v>
      </c>
      <c r="J33" s="145"/>
      <c r="K33" s="145"/>
      <c r="L33" s="145"/>
      <c r="M33" s="145"/>
      <c r="N33" s="145"/>
      <c r="O33" s="149"/>
    </row>
    <row r="34" spans="1:17" ht="19.899999999999999" customHeight="1">
      <c r="A34" s="75"/>
      <c r="B34" s="144" t="s">
        <v>90</v>
      </c>
      <c r="C34" s="145"/>
      <c r="D34" s="146" t="s">
        <v>266</v>
      </c>
      <c r="E34" s="147"/>
      <c r="F34" s="148"/>
      <c r="G34" s="145" t="s">
        <v>266</v>
      </c>
      <c r="H34" s="145"/>
      <c r="I34" s="145" t="s">
        <v>162</v>
      </c>
      <c r="J34" s="145"/>
      <c r="K34" s="145"/>
      <c r="L34" s="145"/>
      <c r="M34" s="145"/>
      <c r="N34" s="145"/>
      <c r="O34" s="149"/>
    </row>
    <row r="35" spans="1:17" ht="19.899999999999999" customHeight="1">
      <c r="A35" s="75"/>
      <c r="B35" s="144" t="s">
        <v>91</v>
      </c>
      <c r="C35" s="145"/>
      <c r="D35" s="146" t="s">
        <v>266</v>
      </c>
      <c r="E35" s="147"/>
      <c r="F35" s="148"/>
      <c r="G35" s="145" t="s">
        <v>266</v>
      </c>
      <c r="H35" s="145"/>
      <c r="I35" s="145" t="s">
        <v>162</v>
      </c>
      <c r="J35" s="145"/>
      <c r="K35" s="145"/>
      <c r="L35" s="145"/>
      <c r="M35" s="145"/>
      <c r="N35" s="145"/>
      <c r="O35" s="149"/>
    </row>
    <row r="36" spans="1:17" ht="19.899999999999999" customHeight="1">
      <c r="A36" s="75"/>
      <c r="B36" s="144" t="s">
        <v>92</v>
      </c>
      <c r="C36" s="145"/>
      <c r="D36" s="146" t="s">
        <v>266</v>
      </c>
      <c r="E36" s="147"/>
      <c r="F36" s="148"/>
      <c r="G36" s="145" t="s">
        <v>266</v>
      </c>
      <c r="H36" s="145"/>
      <c r="I36" s="145" t="s">
        <v>162</v>
      </c>
      <c r="J36" s="145"/>
      <c r="K36" s="145"/>
      <c r="L36" s="145"/>
      <c r="M36" s="145"/>
      <c r="N36" s="145"/>
      <c r="O36" s="149"/>
    </row>
    <row r="37" spans="1:17" ht="19.899999999999999" customHeight="1">
      <c r="A37" s="75"/>
      <c r="B37" s="150" t="s">
        <v>93</v>
      </c>
      <c r="C37" s="151"/>
      <c r="D37" s="152" t="s">
        <v>266</v>
      </c>
      <c r="E37" s="153"/>
      <c r="F37" s="154"/>
      <c r="G37" s="151" t="s">
        <v>266</v>
      </c>
      <c r="H37" s="151"/>
      <c r="I37" s="151" t="s">
        <v>162</v>
      </c>
      <c r="J37" s="151"/>
      <c r="K37" s="151"/>
      <c r="L37" s="151"/>
      <c r="M37" s="151"/>
      <c r="N37" s="151"/>
      <c r="O37" s="155"/>
      <c r="Q37" s="4"/>
    </row>
    <row r="38" spans="1:17" ht="19.899999999999999" customHeight="1">
      <c r="A38" s="75"/>
      <c r="B38" s="156" t="s">
        <v>368</v>
      </c>
      <c r="C38" s="157"/>
      <c r="D38" s="143" t="s">
        <v>266</v>
      </c>
      <c r="E38" s="123"/>
      <c r="F38" s="158"/>
      <c r="G38" s="157" t="s">
        <v>266</v>
      </c>
      <c r="H38" s="157"/>
      <c r="I38" s="157" t="s">
        <v>162</v>
      </c>
      <c r="J38" s="157"/>
      <c r="K38" s="157"/>
      <c r="L38" s="157"/>
      <c r="M38" s="157"/>
      <c r="N38" s="157"/>
      <c r="O38" s="159"/>
      <c r="Q38" s="4"/>
    </row>
    <row r="39" spans="1:17" ht="19.899999999999999" customHeight="1">
      <c r="A39" s="31"/>
      <c r="B39" s="160" t="s">
        <v>420</v>
      </c>
      <c r="C39" s="161"/>
      <c r="D39" s="161"/>
      <c r="E39" s="161"/>
      <c r="F39" s="162"/>
      <c r="G39" s="161"/>
      <c r="H39" s="161"/>
      <c r="I39" s="161"/>
      <c r="J39" s="161"/>
      <c r="K39" s="162"/>
      <c r="L39" s="162"/>
      <c r="M39" s="162"/>
      <c r="N39" s="162"/>
      <c r="O39" s="163"/>
    </row>
    <row r="40" spans="1:17" ht="19.899999999999999" customHeight="1">
      <c r="A40" s="75"/>
      <c r="B40" s="122" t="s">
        <v>327</v>
      </c>
      <c r="C40" s="123"/>
      <c r="D40" s="123">
        <v>0</v>
      </c>
      <c r="E40" s="129"/>
      <c r="F40" s="3" t="s">
        <v>105</v>
      </c>
      <c r="G40" s="122" t="s">
        <v>300</v>
      </c>
      <c r="H40" s="123"/>
      <c r="I40" s="123" t="s">
        <v>84</v>
      </c>
      <c r="J40" s="129"/>
      <c r="K40" s="31" t="s">
        <v>82</v>
      </c>
      <c r="L40" s="31"/>
      <c r="M40" s="31"/>
      <c r="N40" s="31"/>
      <c r="O40" s="31"/>
    </row>
    <row r="41" spans="1:17" ht="19.899999999999999" customHeight="1">
      <c r="A41" s="75"/>
      <c r="B41" s="122" t="s">
        <v>295</v>
      </c>
      <c r="C41" s="123"/>
      <c r="D41" s="123" t="s">
        <v>83</v>
      </c>
      <c r="E41" s="129"/>
      <c r="F41" s="14"/>
      <c r="G41" s="122" t="s">
        <v>296</v>
      </c>
      <c r="H41" s="123"/>
      <c r="I41" s="123" t="str">
        <f>IF($D$11="紧急兼残障","两侧",IF($D$11="残障","两侧",IF($D$41="MC001","特记",IF($D$41="MC002","特记",IF($D$41="MC003","特记",IF($D$41="MC004","特记","无"))))))</f>
        <v>无</v>
      </c>
      <c r="J41" s="129"/>
      <c r="K41" s="31"/>
      <c r="L41" s="47" t="str">
        <f>IF(D11="紧急兼残障","  P.S.不可使用MC001,標準為两侧",IF(D11="残障","  P.S.不可使用MC001,標準為两侧"," "))</f>
        <v xml:space="preserve"> </v>
      </c>
      <c r="M41" s="31"/>
      <c r="N41" s="31"/>
      <c r="O41" s="31"/>
      <c r="Q41" s="4"/>
    </row>
    <row r="42" spans="1:17" ht="19.899999999999999" customHeight="1">
      <c r="A42" s="75"/>
      <c r="B42" s="122" t="s">
        <v>218</v>
      </c>
      <c r="C42" s="123"/>
      <c r="D42" s="123" t="str">
        <f>IF($D$11="紧急兼残障","后侧(半身明鏡)有,由台北自理",IF($D$11="残障","后侧(半身明鏡)有,由台北自理","无"))</f>
        <v>无</v>
      </c>
      <c r="E42" s="123"/>
      <c r="F42" s="123"/>
      <c r="G42" s="123"/>
      <c r="H42" s="123"/>
      <c r="I42" s="123"/>
      <c r="J42" s="129"/>
      <c r="K42" s="54"/>
      <c r="L42" s="54" t="str">
        <f>IF(D42="后侧(半身明鏡)有,由台北自理","  P.S:选配明镜时，由台北自理；","")</f>
        <v/>
      </c>
      <c r="M42" s="54"/>
      <c r="N42" s="54"/>
      <c r="O42" s="54"/>
      <c r="Q42" s="4"/>
    </row>
    <row r="43" spans="1:17" ht="19.899999999999999" customHeight="1">
      <c r="A43" s="36"/>
      <c r="B43" s="177" t="s">
        <v>443</v>
      </c>
      <c r="C43" s="177"/>
      <c r="D43" s="177"/>
      <c r="E43" s="177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7" ht="19.899999999999999" customHeight="1">
      <c r="A44" s="75"/>
      <c r="B44" s="164" t="s">
        <v>332</v>
      </c>
      <c r="C44" s="165"/>
      <c r="D44" s="178" t="s">
        <v>220</v>
      </c>
      <c r="E44" s="178"/>
      <c r="F44" s="179"/>
      <c r="G44" s="170" t="s">
        <v>247</v>
      </c>
      <c r="H44" s="171"/>
      <c r="I44" s="172"/>
      <c r="J44" s="182" t="s">
        <v>222</v>
      </c>
      <c r="K44" s="183"/>
      <c r="L44" s="183"/>
      <c r="M44" s="183"/>
      <c r="N44" s="183"/>
      <c r="O44" s="184"/>
    </row>
    <row r="45" spans="1:17" ht="19.899999999999999" customHeight="1">
      <c r="A45" s="75"/>
      <c r="B45" s="166"/>
      <c r="C45" s="167"/>
      <c r="D45" s="180"/>
      <c r="E45" s="180"/>
      <c r="F45" s="181"/>
      <c r="G45" s="175" t="s">
        <v>339</v>
      </c>
      <c r="H45" s="153"/>
      <c r="I45" s="154"/>
      <c r="J45" s="185" t="s">
        <v>222</v>
      </c>
      <c r="K45" s="186"/>
      <c r="L45" s="186"/>
      <c r="M45" s="186"/>
      <c r="N45" s="186"/>
      <c r="O45" s="187"/>
      <c r="P45" s="4"/>
    </row>
    <row r="46" spans="1:17" ht="19.899999999999999" customHeight="1">
      <c r="A46" s="75"/>
      <c r="B46" s="164" t="s">
        <v>331</v>
      </c>
      <c r="C46" s="165"/>
      <c r="D46" s="168" t="s">
        <v>83</v>
      </c>
      <c r="E46" s="168"/>
      <c r="F46" s="169"/>
      <c r="G46" s="170" t="s">
        <v>247</v>
      </c>
      <c r="H46" s="171"/>
      <c r="I46" s="172"/>
      <c r="J46" s="173" t="s">
        <v>83</v>
      </c>
      <c r="K46" s="171"/>
      <c r="L46" s="171"/>
      <c r="M46" s="171"/>
      <c r="N46" s="171"/>
      <c r="O46" s="174"/>
    </row>
    <row r="47" spans="1:17" ht="19.899999999999999" customHeight="1">
      <c r="A47" s="75"/>
      <c r="B47" s="166"/>
      <c r="C47" s="167"/>
      <c r="D47" s="151"/>
      <c r="E47" s="151"/>
      <c r="F47" s="155"/>
      <c r="G47" s="175" t="s">
        <v>339</v>
      </c>
      <c r="H47" s="153"/>
      <c r="I47" s="154"/>
      <c r="J47" s="152" t="s">
        <v>83</v>
      </c>
      <c r="K47" s="153"/>
      <c r="L47" s="153"/>
      <c r="M47" s="153"/>
      <c r="N47" s="153"/>
      <c r="O47" s="176"/>
    </row>
    <row r="48" spans="1:17" ht="19.899999999999999" customHeight="1">
      <c r="A48" s="75"/>
      <c r="B48" s="193" t="s">
        <v>360</v>
      </c>
      <c r="C48" s="194"/>
      <c r="D48" s="195" t="s">
        <v>83</v>
      </c>
      <c r="E48" s="196"/>
      <c r="F48" s="197"/>
      <c r="G48" s="122" t="s">
        <v>339</v>
      </c>
      <c r="H48" s="123"/>
      <c r="I48" s="158"/>
      <c r="J48" s="143" t="s">
        <v>83</v>
      </c>
      <c r="K48" s="123"/>
      <c r="L48" s="123"/>
      <c r="M48" s="123"/>
      <c r="N48" s="123"/>
      <c r="O48" s="129"/>
      <c r="P48" s="4"/>
    </row>
    <row r="49" spans="1:17" ht="19.899999999999999" customHeight="1">
      <c r="A49" s="75"/>
      <c r="B49" s="198" t="s">
        <v>361</v>
      </c>
      <c r="C49" s="199"/>
      <c r="D49" s="195" t="s">
        <v>83</v>
      </c>
      <c r="E49" s="196"/>
      <c r="F49" s="197"/>
      <c r="G49" s="122" t="s">
        <v>339</v>
      </c>
      <c r="H49" s="123"/>
      <c r="I49" s="158"/>
      <c r="J49" s="143" t="s">
        <v>83</v>
      </c>
      <c r="K49" s="123"/>
      <c r="L49" s="123"/>
      <c r="M49" s="123"/>
      <c r="N49" s="123"/>
      <c r="O49" s="129"/>
    </row>
    <row r="50" spans="1:17" ht="19.899999999999999" customHeight="1">
      <c r="A50" s="31"/>
      <c r="B50" s="56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1:17" ht="19.899999999999999" customHeight="1">
      <c r="A51" s="36" t="s">
        <v>441</v>
      </c>
      <c r="B51" s="55" t="s">
        <v>444</v>
      </c>
      <c r="C51" s="55"/>
      <c r="D51" s="55"/>
      <c r="E51" s="55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7" ht="19.899999999999999" customHeight="1">
      <c r="A52" s="75"/>
      <c r="B52" s="188" t="s">
        <v>239</v>
      </c>
      <c r="C52" s="189"/>
      <c r="D52" s="190" t="s">
        <v>83</v>
      </c>
      <c r="E52" s="190"/>
      <c r="F52" s="190"/>
      <c r="G52" s="189" t="s">
        <v>247</v>
      </c>
      <c r="H52" s="189"/>
      <c r="I52" s="189"/>
      <c r="J52" s="182" t="s">
        <v>222</v>
      </c>
      <c r="K52" s="183"/>
      <c r="L52" s="183"/>
      <c r="M52" s="183"/>
      <c r="N52" s="183"/>
      <c r="O52" s="184"/>
    </row>
    <row r="53" spans="1:17" ht="19.899999999999999" customHeight="1">
      <c r="A53" s="75"/>
      <c r="B53" s="144"/>
      <c r="C53" s="145"/>
      <c r="D53" s="191"/>
      <c r="E53" s="191"/>
      <c r="F53" s="191"/>
      <c r="G53" s="145" t="s">
        <v>281</v>
      </c>
      <c r="H53" s="145"/>
      <c r="I53" s="145"/>
      <c r="J53" s="191" t="s">
        <v>222</v>
      </c>
      <c r="K53" s="191"/>
      <c r="L53" s="191"/>
      <c r="M53" s="191"/>
      <c r="N53" s="191"/>
      <c r="O53" s="192"/>
    </row>
    <row r="54" spans="1:17" ht="19.899999999999999" customHeight="1">
      <c r="A54" s="75"/>
      <c r="B54" s="150"/>
      <c r="C54" s="151"/>
      <c r="D54" s="180"/>
      <c r="E54" s="180"/>
      <c r="F54" s="180"/>
      <c r="G54" s="151" t="s">
        <v>301</v>
      </c>
      <c r="H54" s="151"/>
      <c r="I54" s="151"/>
      <c r="J54" s="180" t="s">
        <v>19</v>
      </c>
      <c r="K54" s="180"/>
      <c r="L54" s="18" t="s">
        <v>329</v>
      </c>
      <c r="M54" s="20" t="s">
        <v>328</v>
      </c>
      <c r="N54" s="20"/>
      <c r="O54" s="19"/>
    </row>
    <row r="55" spans="1:17" ht="19.899999999999999" customHeight="1">
      <c r="A55" s="31"/>
      <c r="B55" s="95" t="s">
        <v>330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7" ht="19.899999999999999" customHeight="1">
      <c r="A56" s="31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7" ht="19.899999999999999" customHeight="1">
      <c r="A57" s="75"/>
      <c r="B57" s="200" t="s">
        <v>287</v>
      </c>
      <c r="C57" s="201"/>
      <c r="D57" s="189" t="s">
        <v>83</v>
      </c>
      <c r="E57" s="189"/>
      <c r="F57" s="189"/>
      <c r="G57" s="189" t="s">
        <v>281</v>
      </c>
      <c r="H57" s="189"/>
      <c r="I57" s="189"/>
      <c r="J57" s="189" t="s">
        <v>83</v>
      </c>
      <c r="K57" s="189"/>
      <c r="L57" s="189"/>
      <c r="M57" s="189"/>
      <c r="N57" s="189"/>
      <c r="O57" s="204"/>
      <c r="Q57" s="4"/>
    </row>
    <row r="58" spans="1:17" ht="19.899999999999999" customHeight="1">
      <c r="A58" s="75"/>
      <c r="B58" s="202"/>
      <c r="C58" s="203"/>
      <c r="D58" s="151"/>
      <c r="E58" s="151"/>
      <c r="F58" s="151"/>
      <c r="G58" s="151" t="s">
        <v>350</v>
      </c>
      <c r="H58" s="151"/>
      <c r="I58" s="151"/>
      <c r="J58" s="151"/>
      <c r="K58" s="151"/>
      <c r="L58" s="151"/>
      <c r="M58" s="151"/>
      <c r="N58" s="151"/>
      <c r="O58" s="155"/>
      <c r="Q58" s="4"/>
    </row>
    <row r="59" spans="1:17" ht="19.899999999999999" customHeight="1">
      <c r="A59" s="75"/>
      <c r="B59" s="200" t="s">
        <v>336</v>
      </c>
      <c r="C59" s="201"/>
      <c r="D59" s="189" t="s">
        <v>83</v>
      </c>
      <c r="E59" s="189"/>
      <c r="F59" s="189"/>
      <c r="G59" s="189" t="s">
        <v>281</v>
      </c>
      <c r="H59" s="189"/>
      <c r="I59" s="189"/>
      <c r="J59" s="189" t="s">
        <v>83</v>
      </c>
      <c r="K59" s="189"/>
      <c r="L59" s="189"/>
      <c r="M59" s="189"/>
      <c r="N59" s="189"/>
      <c r="O59" s="204"/>
    </row>
    <row r="60" spans="1:17" ht="19.899999999999999" customHeight="1">
      <c r="A60" s="75"/>
      <c r="B60" s="202"/>
      <c r="C60" s="203"/>
      <c r="D60" s="151"/>
      <c r="E60" s="151"/>
      <c r="F60" s="151"/>
      <c r="G60" s="151" t="s">
        <v>350</v>
      </c>
      <c r="H60" s="151"/>
      <c r="I60" s="151"/>
      <c r="J60" s="151"/>
      <c r="K60" s="151"/>
      <c r="L60" s="151"/>
      <c r="M60" s="151"/>
      <c r="N60" s="151"/>
      <c r="O60" s="155"/>
    </row>
    <row r="61" spans="1:17" ht="14.95" customHeight="1">
      <c r="A61" s="31"/>
      <c r="B61" s="57"/>
      <c r="C61" s="50"/>
      <c r="D61" s="50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7" ht="19.899999999999999" customHeight="1">
      <c r="A62" s="36" t="s">
        <v>441</v>
      </c>
      <c r="B62" s="55" t="s">
        <v>445</v>
      </c>
      <c r="C62" s="55"/>
      <c r="D62" s="55"/>
      <c r="E62" s="55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7" ht="19.899999999999999" customHeight="1">
      <c r="A63" s="75"/>
      <c r="B63" s="122" t="s">
        <v>125</v>
      </c>
      <c r="C63" s="158"/>
      <c r="D63" s="205"/>
      <c r="E63" s="136"/>
      <c r="F63" s="58" t="s">
        <v>265</v>
      </c>
      <c r="G63" s="206" t="s">
        <v>126</v>
      </c>
      <c r="H63" s="207"/>
      <c r="I63" s="143" t="s">
        <v>84</v>
      </c>
      <c r="J63" s="129"/>
      <c r="K63" s="31"/>
      <c r="L63" s="95" t="str">
        <f>IF(D18="是"," P.S:后门仅当千鸟或贯穿时需填写"," ")</f>
        <v xml:space="preserve"> </v>
      </c>
      <c r="M63" s="208"/>
      <c r="N63" s="208"/>
      <c r="O63" s="208"/>
    </row>
    <row r="64" spans="1:17" ht="19.899999999999999" customHeight="1">
      <c r="A64" s="75"/>
      <c r="B64" s="209" t="s">
        <v>245</v>
      </c>
      <c r="C64" s="210"/>
      <c r="D64" s="211" t="s">
        <v>349</v>
      </c>
      <c r="E64" s="212"/>
      <c r="F64" s="39"/>
      <c r="G64" s="206" t="s">
        <v>348</v>
      </c>
      <c r="H64" s="213"/>
      <c r="I64" s="143" t="s">
        <v>84</v>
      </c>
      <c r="J64" s="129"/>
      <c r="K64" s="31"/>
      <c r="L64" s="206" t="s">
        <v>333</v>
      </c>
      <c r="M64" s="213"/>
      <c r="N64" s="143" t="s">
        <v>84</v>
      </c>
      <c r="O64" s="129"/>
      <c r="Q64" s="4"/>
    </row>
    <row r="65" spans="1:17" ht="19.899999999999999" customHeight="1">
      <c r="A65" s="75"/>
      <c r="B65" s="122" t="s">
        <v>119</v>
      </c>
      <c r="C65" s="158"/>
      <c r="D65" s="137" t="s">
        <v>425</v>
      </c>
      <c r="E65" s="99"/>
      <c r="F65" s="31"/>
      <c r="G65" s="31"/>
      <c r="H65" s="31"/>
      <c r="I65" s="31"/>
      <c r="J65" s="31"/>
      <c r="K65" s="31"/>
      <c r="L65" s="54"/>
      <c r="M65" s="54"/>
      <c r="N65" s="54"/>
      <c r="O65" s="54"/>
      <c r="P65" s="4"/>
      <c r="Q65" s="4"/>
    </row>
    <row r="66" spans="1:17" ht="14.95" customHeight="1">
      <c r="A66" s="31"/>
      <c r="B66" s="214"/>
      <c r="C66" s="214"/>
      <c r="D66" s="46"/>
      <c r="E66" s="46"/>
      <c r="F66" s="37"/>
      <c r="G66" s="37"/>
      <c r="H66" s="37"/>
      <c r="I66" s="37"/>
      <c r="J66" s="59"/>
      <c r="K66" s="59"/>
      <c r="L66" s="50"/>
      <c r="M66" s="50"/>
      <c r="N66" s="31"/>
      <c r="O66" s="31"/>
    </row>
    <row r="67" spans="1:17" ht="19.899999999999999" customHeight="1">
      <c r="A67" s="75"/>
      <c r="B67" s="188" t="s">
        <v>124</v>
      </c>
      <c r="C67" s="189"/>
      <c r="D67" s="189"/>
      <c r="E67" s="189"/>
      <c r="F67" s="173" t="s">
        <v>88</v>
      </c>
      <c r="G67" s="171"/>
      <c r="H67" s="172"/>
      <c r="I67" s="173" t="s">
        <v>94</v>
      </c>
      <c r="J67" s="172"/>
      <c r="K67" s="173" t="s">
        <v>356</v>
      </c>
      <c r="L67" s="172"/>
      <c r="M67" s="173" t="s">
        <v>100</v>
      </c>
      <c r="N67" s="171"/>
      <c r="O67" s="174"/>
    </row>
    <row r="68" spans="1:17" ht="19.899999999999999" customHeight="1">
      <c r="A68" s="75"/>
      <c r="B68" s="218" t="s">
        <v>118</v>
      </c>
      <c r="C68" s="219"/>
      <c r="D68" s="220" t="s">
        <v>122</v>
      </c>
      <c r="E68" s="221"/>
      <c r="F68" s="215" t="s">
        <v>326</v>
      </c>
      <c r="G68" s="216"/>
      <c r="H68" s="222"/>
      <c r="I68" s="215" t="s">
        <v>267</v>
      </c>
      <c r="J68" s="222"/>
      <c r="K68" s="215" t="s">
        <v>162</v>
      </c>
      <c r="L68" s="222"/>
      <c r="M68" s="215"/>
      <c r="N68" s="216"/>
      <c r="O68" s="217"/>
    </row>
    <row r="69" spans="1:17" ht="19.899999999999999" customHeight="1">
      <c r="A69" s="75"/>
      <c r="B69" s="218"/>
      <c r="C69" s="219"/>
      <c r="D69" s="220" t="s">
        <v>123</v>
      </c>
      <c r="E69" s="221"/>
      <c r="F69" s="215" t="s">
        <v>326</v>
      </c>
      <c r="G69" s="216"/>
      <c r="H69" s="222"/>
      <c r="I69" s="215" t="s">
        <v>267</v>
      </c>
      <c r="J69" s="222"/>
      <c r="K69" s="215" t="s">
        <v>162</v>
      </c>
      <c r="L69" s="222"/>
      <c r="M69" s="215"/>
      <c r="N69" s="216"/>
      <c r="O69" s="217"/>
    </row>
    <row r="70" spans="1:17" ht="19.899999999999999" customHeight="1">
      <c r="A70" s="75"/>
      <c r="B70" s="218" t="s">
        <v>120</v>
      </c>
      <c r="C70" s="219"/>
      <c r="D70" s="220" t="s">
        <v>122</v>
      </c>
      <c r="E70" s="221"/>
      <c r="F70" s="215" t="s">
        <v>83</v>
      </c>
      <c r="G70" s="216"/>
      <c r="H70" s="222"/>
      <c r="I70" s="215" t="s">
        <v>83</v>
      </c>
      <c r="J70" s="222"/>
      <c r="K70" s="215" t="s">
        <v>162</v>
      </c>
      <c r="L70" s="222"/>
      <c r="M70" s="215"/>
      <c r="N70" s="216"/>
      <c r="O70" s="217"/>
    </row>
    <row r="71" spans="1:17" ht="19.899999999999999" customHeight="1">
      <c r="A71" s="75"/>
      <c r="B71" s="218"/>
      <c r="C71" s="219"/>
      <c r="D71" s="220" t="s">
        <v>123</v>
      </c>
      <c r="E71" s="221"/>
      <c r="F71" s="215" t="s">
        <v>83</v>
      </c>
      <c r="G71" s="216"/>
      <c r="H71" s="222"/>
      <c r="I71" s="215" t="s">
        <v>83</v>
      </c>
      <c r="J71" s="222"/>
      <c r="K71" s="215" t="s">
        <v>162</v>
      </c>
      <c r="L71" s="222"/>
      <c r="M71" s="215"/>
      <c r="N71" s="216"/>
      <c r="O71" s="217"/>
    </row>
    <row r="72" spans="1:17" ht="19.899999999999999" customHeight="1">
      <c r="A72" s="75"/>
      <c r="B72" s="218" t="s">
        <v>121</v>
      </c>
      <c r="C72" s="219"/>
      <c r="D72" s="220" t="s">
        <v>122</v>
      </c>
      <c r="E72" s="221"/>
      <c r="F72" s="215" t="s">
        <v>83</v>
      </c>
      <c r="G72" s="216"/>
      <c r="H72" s="222"/>
      <c r="I72" s="215" t="s">
        <v>83</v>
      </c>
      <c r="J72" s="222"/>
      <c r="K72" s="215" t="s">
        <v>162</v>
      </c>
      <c r="L72" s="222"/>
      <c r="M72" s="215"/>
      <c r="N72" s="216"/>
      <c r="O72" s="217"/>
    </row>
    <row r="73" spans="1:17" ht="19.899999999999999" customHeight="1">
      <c r="A73" s="75"/>
      <c r="B73" s="226"/>
      <c r="C73" s="227"/>
      <c r="D73" s="228" t="s">
        <v>123</v>
      </c>
      <c r="E73" s="229"/>
      <c r="F73" s="185" t="s">
        <v>83</v>
      </c>
      <c r="G73" s="186"/>
      <c r="H73" s="224"/>
      <c r="I73" s="185" t="s">
        <v>83</v>
      </c>
      <c r="J73" s="224"/>
      <c r="K73" s="185" t="s">
        <v>162</v>
      </c>
      <c r="L73" s="224"/>
      <c r="M73" s="185"/>
      <c r="N73" s="186"/>
      <c r="O73" s="187"/>
    </row>
    <row r="74" spans="1:17" ht="19.899999999999999" customHeight="1">
      <c r="A74" s="31"/>
      <c r="B74" s="54" t="s">
        <v>355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7" ht="19.899999999999999" customHeight="1">
      <c r="A75" s="31"/>
      <c r="B75" s="225" t="s">
        <v>334</v>
      </c>
      <c r="C75" s="225"/>
      <c r="D75" s="225"/>
      <c r="E75" s="225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1:17" ht="19.899999999999999" customHeight="1">
      <c r="A76" s="31"/>
      <c r="B76" s="60"/>
      <c r="C76" s="44"/>
      <c r="D76" s="44"/>
      <c r="E76" s="44"/>
      <c r="F76" s="45"/>
      <c r="G76" s="45"/>
      <c r="H76" s="45"/>
      <c r="I76" s="45"/>
      <c r="J76" s="45"/>
      <c r="K76" s="45"/>
      <c r="L76" s="45"/>
      <c r="M76" s="45"/>
      <c r="N76" s="45"/>
      <c r="O76" s="61"/>
    </row>
    <row r="77" spans="1:17" ht="19.899999999999999" customHeight="1">
      <c r="A77" s="31"/>
      <c r="B77" s="49"/>
      <c r="C77" s="43"/>
      <c r="D77" s="43"/>
      <c r="E77" s="43"/>
      <c r="F77" s="31"/>
      <c r="G77" s="31"/>
      <c r="H77" s="31"/>
      <c r="I77" s="31"/>
      <c r="J77" s="31"/>
      <c r="K77" s="31"/>
      <c r="L77" s="31"/>
      <c r="M77" s="31"/>
      <c r="N77" s="31"/>
      <c r="O77" s="62"/>
    </row>
    <row r="78" spans="1:17" ht="19.899999999999999" customHeight="1">
      <c r="A78" s="31"/>
      <c r="B78" s="49"/>
      <c r="C78" s="43"/>
      <c r="D78" s="43"/>
      <c r="E78" s="43"/>
      <c r="F78" s="31"/>
      <c r="G78" s="31"/>
      <c r="H78" s="31"/>
      <c r="I78" s="31"/>
      <c r="J78" s="31"/>
      <c r="K78" s="31"/>
      <c r="L78" s="31"/>
      <c r="M78" s="31"/>
      <c r="N78" s="31"/>
      <c r="O78" s="62"/>
    </row>
    <row r="79" spans="1:17" ht="19.899999999999999" customHeight="1">
      <c r="A79" s="31"/>
      <c r="B79" s="49"/>
      <c r="C79" s="43"/>
      <c r="D79" s="43"/>
      <c r="E79" s="43"/>
      <c r="F79" s="31"/>
      <c r="G79" s="31"/>
      <c r="H79" s="31"/>
      <c r="I79" s="31"/>
      <c r="J79" s="63"/>
      <c r="K79" s="31"/>
      <c r="L79" s="31"/>
      <c r="M79" s="31"/>
      <c r="N79" s="31"/>
      <c r="O79" s="62"/>
    </row>
    <row r="80" spans="1:17" ht="19.899999999999999" customHeight="1">
      <c r="A80" s="31"/>
      <c r="B80" s="49"/>
      <c r="C80" s="43"/>
      <c r="D80" s="43"/>
      <c r="E80" s="43"/>
      <c r="F80" s="31"/>
      <c r="G80" s="31"/>
      <c r="H80" s="31"/>
      <c r="I80" s="31"/>
      <c r="J80" s="63"/>
      <c r="K80" s="31"/>
      <c r="L80" s="47" t="s">
        <v>346</v>
      </c>
      <c r="M80" s="31"/>
      <c r="N80" s="31"/>
      <c r="O80" s="62"/>
    </row>
    <row r="81" spans="1:17" ht="19.899999999999999" customHeight="1">
      <c r="A81" s="31"/>
      <c r="B81" s="49"/>
      <c r="C81" s="43"/>
      <c r="D81" s="43"/>
      <c r="E81" s="43"/>
      <c r="F81" s="31"/>
      <c r="G81" s="31"/>
      <c r="H81" s="31"/>
      <c r="I81" s="31"/>
      <c r="J81" s="31"/>
      <c r="K81" s="31"/>
      <c r="L81" s="47" t="s">
        <v>347</v>
      </c>
      <c r="M81" s="31"/>
      <c r="N81" s="31"/>
      <c r="O81" s="62"/>
    </row>
    <row r="82" spans="1:17" ht="19.899999999999999" customHeight="1">
      <c r="A82" s="31"/>
      <c r="B82" s="49"/>
      <c r="C82" s="43"/>
      <c r="D82" s="43"/>
      <c r="E82" s="43"/>
      <c r="F82" s="31"/>
      <c r="G82" s="31"/>
      <c r="H82" s="31"/>
      <c r="I82" s="31"/>
      <c r="J82" s="31"/>
      <c r="K82" s="31"/>
      <c r="L82" s="47"/>
      <c r="M82" s="31"/>
      <c r="N82" s="31"/>
      <c r="O82" s="62"/>
    </row>
    <row r="83" spans="1:17" ht="19.899999999999999" customHeight="1">
      <c r="A83" s="31"/>
      <c r="B83" s="49"/>
      <c r="C83" s="43"/>
      <c r="D83" s="43"/>
      <c r="E83" s="43"/>
      <c r="F83" s="31"/>
      <c r="G83" s="31"/>
      <c r="H83" s="31"/>
      <c r="I83" s="31"/>
      <c r="J83" s="95"/>
      <c r="K83" s="208"/>
      <c r="L83" s="208"/>
      <c r="M83" s="208"/>
      <c r="N83" s="31"/>
      <c r="O83" s="62"/>
    </row>
    <row r="84" spans="1:17" ht="19.899999999999999" customHeight="1">
      <c r="A84" s="31"/>
      <c r="B84" s="64"/>
      <c r="C84" s="65"/>
      <c r="D84" s="65"/>
      <c r="E84" s="65"/>
      <c r="F84" s="37"/>
      <c r="G84" s="37"/>
      <c r="H84" s="37"/>
      <c r="I84" s="37"/>
      <c r="J84" s="66"/>
      <c r="K84" s="67"/>
      <c r="L84" s="67"/>
      <c r="M84" s="67"/>
      <c r="N84" s="37"/>
      <c r="O84" s="68"/>
    </row>
    <row r="85" spans="1:17" ht="19.899999999999999" customHeight="1">
      <c r="A85" s="31"/>
      <c r="B85" s="225" t="s">
        <v>253</v>
      </c>
      <c r="C85" s="225"/>
      <c r="D85" s="225"/>
      <c r="E85" s="225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1:17" ht="19.899999999999999" customHeight="1">
      <c r="A86" s="31"/>
      <c r="B86" s="122" t="s">
        <v>256</v>
      </c>
      <c r="C86" s="123"/>
      <c r="D86" s="129"/>
      <c r="E86" s="122" t="s">
        <v>250</v>
      </c>
      <c r="F86" s="123"/>
      <c r="G86" s="129"/>
      <c r="H86" s="31"/>
      <c r="I86" s="31"/>
      <c r="J86" s="223" t="s">
        <v>273</v>
      </c>
      <c r="K86" s="223"/>
      <c r="L86" s="223"/>
      <c r="M86" s="223" t="s">
        <v>250</v>
      </c>
      <c r="N86" s="223"/>
      <c r="O86" s="223"/>
    </row>
    <row r="87" spans="1:17" ht="19.899999999999999" customHeight="1">
      <c r="A87" s="31"/>
      <c r="B87" s="122" t="s">
        <v>142</v>
      </c>
      <c r="C87" s="123"/>
      <c r="D87" s="129"/>
      <c r="E87" s="122" t="s">
        <v>264</v>
      </c>
      <c r="F87" s="123"/>
      <c r="G87" s="129"/>
      <c r="H87" s="31"/>
      <c r="I87" s="31"/>
      <c r="J87" s="223" t="s">
        <v>151</v>
      </c>
      <c r="K87" s="223"/>
      <c r="L87" s="223"/>
      <c r="M87" s="223" t="s">
        <v>250</v>
      </c>
      <c r="N87" s="223"/>
      <c r="O87" s="223"/>
    </row>
    <row r="88" spans="1:17" ht="39.6" customHeight="1">
      <c r="A88" s="31"/>
      <c r="B88" s="230" t="s">
        <v>143</v>
      </c>
      <c r="C88" s="231"/>
      <c r="D88" s="232"/>
      <c r="E88" s="122" t="s">
        <v>276</v>
      </c>
      <c r="F88" s="123"/>
      <c r="G88" s="129"/>
      <c r="H88" s="31"/>
      <c r="I88" s="31"/>
      <c r="J88" s="223" t="s">
        <v>149</v>
      </c>
      <c r="K88" s="223"/>
      <c r="L88" s="223"/>
      <c r="M88" s="223" t="s">
        <v>250</v>
      </c>
      <c r="N88" s="223"/>
      <c r="O88" s="223"/>
    </row>
    <row r="89" spans="1:17" ht="19.899999999999999" customHeight="1">
      <c r="A89" s="31"/>
      <c r="B89" s="122" t="s">
        <v>153</v>
      </c>
      <c r="C89" s="123"/>
      <c r="D89" s="129"/>
      <c r="E89" s="122" t="s">
        <v>250</v>
      </c>
      <c r="F89" s="123"/>
      <c r="G89" s="129"/>
      <c r="H89" s="31"/>
      <c r="I89" s="31"/>
      <c r="J89" s="223" t="s">
        <v>311</v>
      </c>
      <c r="K89" s="223"/>
      <c r="L89" s="223"/>
      <c r="M89" s="223" t="s">
        <v>250</v>
      </c>
      <c r="N89" s="223"/>
      <c r="O89" s="223"/>
    </row>
    <row r="90" spans="1:17" ht="19.899999999999999" customHeight="1">
      <c r="A90" s="75"/>
      <c r="B90" s="122" t="s">
        <v>156</v>
      </c>
      <c r="C90" s="123"/>
      <c r="D90" s="129"/>
      <c r="E90" s="122" t="s">
        <v>250</v>
      </c>
      <c r="F90" s="123"/>
      <c r="G90" s="129"/>
      <c r="H90" s="31"/>
      <c r="I90" s="31"/>
      <c r="J90" s="223" t="s">
        <v>155</v>
      </c>
      <c r="K90" s="223"/>
      <c r="L90" s="223"/>
      <c r="M90" s="29">
        <v>18</v>
      </c>
      <c r="N90" s="123" t="s">
        <v>424</v>
      </c>
      <c r="O90" s="129"/>
    </row>
    <row r="91" spans="1:17" ht="19.899999999999999" customHeight="1">
      <c r="A91" s="31"/>
      <c r="B91" s="122" t="s">
        <v>158</v>
      </c>
      <c r="C91" s="123"/>
      <c r="D91" s="129"/>
      <c r="E91" s="122" t="s">
        <v>250</v>
      </c>
      <c r="F91" s="123"/>
      <c r="G91" s="129"/>
      <c r="H91" s="31"/>
      <c r="I91" s="31"/>
      <c r="J91" s="25" t="s">
        <v>370</v>
      </c>
    </row>
    <row r="92" spans="1:17" ht="19.899999999999999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1:17" ht="19.899999999999999" customHeight="1">
      <c r="A93" s="31"/>
      <c r="B93" s="225" t="s">
        <v>254</v>
      </c>
      <c r="C93" s="225"/>
      <c r="D93" s="225"/>
      <c r="E93" s="225"/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1:17" ht="19.899999999999999" customHeight="1">
      <c r="A94" s="75" t="s">
        <v>450</v>
      </c>
      <c r="B94" s="122" t="s">
        <v>263</v>
      </c>
      <c r="C94" s="123"/>
      <c r="D94" s="129"/>
      <c r="E94" s="21"/>
      <c r="F94" s="233" t="str">
        <f>IF('(範例) 规格调查表--1.7版'!P94=TRUE,"✅","  ")</f>
        <v xml:space="preserve">  </v>
      </c>
      <c r="G94" s="99"/>
      <c r="H94" s="31"/>
      <c r="I94" s="31"/>
      <c r="J94" s="141" t="s">
        <v>258</v>
      </c>
      <c r="K94" s="142"/>
      <c r="L94" s="234"/>
      <c r="M94" s="21"/>
      <c r="N94" s="100" t="str">
        <f>IF('(範例) 规格调查表--1.7版'!Q94=TRUE,"✅","  ")</f>
        <v>✅</v>
      </c>
      <c r="O94" s="100"/>
      <c r="P94" t="b">
        <v>0</v>
      </c>
      <c r="Q94" t="b">
        <v>1</v>
      </c>
    </row>
    <row r="95" spans="1:17" ht="19.899999999999999" customHeight="1">
      <c r="A95" s="75" t="s">
        <v>450</v>
      </c>
      <c r="B95" s="122" t="s">
        <v>144</v>
      </c>
      <c r="C95" s="123"/>
      <c r="D95" s="129"/>
      <c r="E95" s="21"/>
      <c r="F95" s="233" t="str">
        <f>IF('(範例) 规格调查表--1.7版'!P95=TRUE,"✅","  ")</f>
        <v xml:space="preserve">  </v>
      </c>
      <c r="G95" s="99"/>
      <c r="H95" s="31"/>
      <c r="I95" s="31"/>
      <c r="J95" s="235"/>
      <c r="K95" s="236"/>
      <c r="L95" s="237"/>
      <c r="M95" s="1" t="s">
        <v>259</v>
      </c>
      <c r="N95" s="100">
        <v>1</v>
      </c>
      <c r="O95" s="100"/>
      <c r="P95" t="b">
        <v>0</v>
      </c>
      <c r="Q95" t="b">
        <v>1</v>
      </c>
    </row>
    <row r="96" spans="1:17" ht="19.899999999999999" customHeight="1">
      <c r="A96" s="75" t="s">
        <v>450</v>
      </c>
      <c r="B96" s="122" t="s">
        <v>140</v>
      </c>
      <c r="C96" s="123"/>
      <c r="D96" s="129"/>
      <c r="E96" s="21"/>
      <c r="F96" s="233" t="str">
        <f>IF('(範例) 规格调查表--1.7版'!P96=TRUE,"✅","  ")</f>
        <v xml:space="preserve">  </v>
      </c>
      <c r="G96" s="99"/>
      <c r="H96" s="31"/>
      <c r="I96" s="31"/>
      <c r="J96" s="238"/>
      <c r="K96" s="239"/>
      <c r="L96" s="212"/>
      <c r="M96" s="1" t="s">
        <v>286</v>
      </c>
      <c r="N96" s="233">
        <v>1</v>
      </c>
      <c r="O96" s="99"/>
      <c r="P96" t="b">
        <v>0</v>
      </c>
      <c r="Q96" t="b">
        <v>1</v>
      </c>
    </row>
    <row r="97" spans="1:17" ht="19.899999999999999" customHeight="1">
      <c r="A97" s="75"/>
      <c r="B97" s="122" t="s">
        <v>306</v>
      </c>
      <c r="C97" s="123"/>
      <c r="D97" s="129"/>
      <c r="E97" s="21"/>
      <c r="F97" s="233" t="str">
        <f>IF('(範例) 规格调查表--1.7版'!P97=TRUE,"✅","  ")</f>
        <v xml:space="preserve">  </v>
      </c>
      <c r="G97" s="99"/>
      <c r="H97" s="31"/>
      <c r="I97" s="31"/>
      <c r="J97" s="223" t="s">
        <v>275</v>
      </c>
      <c r="K97" s="223"/>
      <c r="L97" s="223"/>
      <c r="M97" s="21"/>
      <c r="N97" s="100" t="str">
        <f>IF('(範例) 规格调查表--1.7版'!Q97=TRUE,"✅","  ")</f>
        <v xml:space="preserve">  </v>
      </c>
      <c r="O97" s="100"/>
      <c r="P97" t="b">
        <v>0</v>
      </c>
      <c r="Q97" t="b">
        <v>0</v>
      </c>
    </row>
    <row r="98" spans="1:17" ht="19.899999999999999" customHeight="1">
      <c r="A98" s="75"/>
      <c r="B98" s="122" t="s">
        <v>305</v>
      </c>
      <c r="C98" s="123"/>
      <c r="D98" s="129"/>
      <c r="E98" s="21"/>
      <c r="F98" s="233" t="str">
        <f>IF('(範例) 规格调查表--1.7版'!P98=TRUE,"✅","  ")</f>
        <v xml:space="preserve">  </v>
      </c>
      <c r="G98" s="99"/>
      <c r="H98" s="31"/>
      <c r="I98" s="31"/>
      <c r="J98" s="223" t="s">
        <v>268</v>
      </c>
      <c r="K98" s="223"/>
      <c r="L98" s="223"/>
      <c r="M98" s="21"/>
      <c r="N98" s="100" t="str">
        <f>IF('(範例) 规格调查表--1.7版'!Q98=TRUE,"✅","  ")</f>
        <v xml:space="preserve">  </v>
      </c>
      <c r="O98" s="100"/>
      <c r="P98" t="b">
        <v>0</v>
      </c>
      <c r="Q98" t="b">
        <v>0</v>
      </c>
    </row>
    <row r="99" spans="1:17" ht="19.899999999999999" customHeight="1">
      <c r="A99" s="75"/>
      <c r="B99" s="122" t="s">
        <v>465</v>
      </c>
      <c r="C99" s="123"/>
      <c r="D99" s="129"/>
      <c r="E99" s="1" t="s">
        <v>96</v>
      </c>
      <c r="F99" s="233"/>
      <c r="G99" s="99"/>
      <c r="H99" s="25" t="s">
        <v>466</v>
      </c>
      <c r="I99" s="31"/>
      <c r="J99" s="223" t="s">
        <v>249</v>
      </c>
      <c r="K99" s="223"/>
      <c r="L99" s="223"/>
      <c r="M99" s="21"/>
      <c r="N99" s="100" t="str">
        <f>IF('(範例) 规格调查表--1.7版'!Q99=TRUE,"✅","  ")</f>
        <v xml:space="preserve">  </v>
      </c>
      <c r="O99" s="100"/>
      <c r="P99" t="b">
        <v>1</v>
      </c>
      <c r="Q99" t="b">
        <v>0</v>
      </c>
    </row>
    <row r="100" spans="1:17" ht="19.899999999999999" customHeight="1">
      <c r="A100" s="75"/>
      <c r="B100" s="122" t="s">
        <v>467</v>
      </c>
      <c r="C100" s="123"/>
      <c r="D100" s="129"/>
      <c r="E100" s="1" t="s">
        <v>16</v>
      </c>
      <c r="F100" s="233"/>
      <c r="G100" s="99"/>
      <c r="H100" s="31"/>
      <c r="I100" s="31"/>
      <c r="J100" s="223"/>
      <c r="K100" s="223"/>
      <c r="L100" s="223"/>
      <c r="M100" s="1" t="s">
        <v>96</v>
      </c>
      <c r="N100" s="100"/>
      <c r="O100" s="100"/>
      <c r="P100" t="b">
        <v>1</v>
      </c>
      <c r="Q100" t="b">
        <v>1</v>
      </c>
    </row>
    <row r="101" spans="1:17" ht="19.899999999999999" customHeight="1">
      <c r="A101" s="75"/>
      <c r="B101" s="122" t="s">
        <v>255</v>
      </c>
      <c r="C101" s="123"/>
      <c r="D101" s="129"/>
      <c r="E101" s="21"/>
      <c r="F101" s="233" t="str">
        <f>IF('(範例) 规格调查表--1.7版'!P101=TRUE,"✅","  ")</f>
        <v xml:space="preserve">  </v>
      </c>
      <c r="G101" s="99"/>
      <c r="H101" s="31"/>
      <c r="I101" s="31"/>
      <c r="J101" s="223" t="s">
        <v>145</v>
      </c>
      <c r="K101" s="223"/>
      <c r="L101" s="223"/>
      <c r="M101" s="21"/>
      <c r="N101" s="100" t="str">
        <f>IF('(範例) 规格调查表--1.7版'!Q101=TRUE,"✅","  ")</f>
        <v xml:space="preserve">  </v>
      </c>
      <c r="O101" s="100"/>
      <c r="P101" t="b">
        <v>0</v>
      </c>
      <c r="Q101" t="b">
        <v>0</v>
      </c>
    </row>
    <row r="102" spans="1:17" ht="19.899999999999999" customHeight="1">
      <c r="A102" s="75"/>
      <c r="B102" s="141" t="s">
        <v>304</v>
      </c>
      <c r="C102" s="142"/>
      <c r="D102" s="234"/>
      <c r="E102" s="21"/>
      <c r="F102" s="233" t="str">
        <f>IF('(範例) 规格调查表--1.7版'!P102=TRUE,"✅","  ")</f>
        <v xml:space="preserve">  </v>
      </c>
      <c r="G102" s="99"/>
      <c r="H102" s="31"/>
      <c r="I102" s="31"/>
      <c r="J102" s="223" t="s">
        <v>436</v>
      </c>
      <c r="K102" s="223"/>
      <c r="L102" s="223"/>
      <c r="M102" s="21"/>
      <c r="N102" s="100" t="str">
        <f>IF('(範例) 规格调查表--1.7版'!Q102=TRUE,"✅","  ")</f>
        <v xml:space="preserve">  </v>
      </c>
      <c r="O102" s="100"/>
      <c r="P102" t="b">
        <v>0</v>
      </c>
      <c r="Q102" t="b">
        <v>0</v>
      </c>
    </row>
    <row r="103" spans="1:17" ht="19.899999999999999" customHeight="1">
      <c r="A103" s="75"/>
      <c r="B103" s="238"/>
      <c r="C103" s="239"/>
      <c r="D103" s="212"/>
      <c r="E103" s="1" t="s">
        <v>260</v>
      </c>
      <c r="F103" s="233"/>
      <c r="G103" s="99"/>
      <c r="H103" s="31"/>
      <c r="I103" s="31"/>
      <c r="J103" s="141" t="s">
        <v>437</v>
      </c>
      <c r="K103" s="142"/>
      <c r="L103" s="234"/>
      <c r="M103" s="33"/>
      <c r="N103" s="104" t="str">
        <f>IF('(範例) 规格调查表--1.7版'!Q103=TRUE,"✅","  ")</f>
        <v xml:space="preserve">  </v>
      </c>
      <c r="O103" s="104"/>
      <c r="P103" t="b">
        <v>1</v>
      </c>
      <c r="Q103" t="b">
        <v>0</v>
      </c>
    </row>
    <row r="104" spans="1:17" ht="19.899999999999999" customHeight="1">
      <c r="A104" s="75"/>
      <c r="B104" s="122" t="s">
        <v>257</v>
      </c>
      <c r="C104" s="123"/>
      <c r="D104" s="129"/>
      <c r="E104" s="1"/>
      <c r="F104" s="233" t="str">
        <f>IF('(範例) 规格调查表--1.7版'!P104=TRUE,"✅","  ")</f>
        <v xml:space="preserve">  </v>
      </c>
      <c r="G104" s="99"/>
      <c r="H104" s="31"/>
      <c r="I104" s="31"/>
      <c r="J104" s="238"/>
      <c r="K104" s="239"/>
      <c r="L104" s="212"/>
      <c r="M104" s="1" t="s">
        <v>260</v>
      </c>
      <c r="N104" s="233"/>
      <c r="O104" s="99"/>
      <c r="P104" t="b">
        <v>0</v>
      </c>
      <c r="Q104" t="b">
        <v>1</v>
      </c>
    </row>
    <row r="105" spans="1:17" ht="19.899999999999999" customHeight="1">
      <c r="A105" s="75"/>
      <c r="B105" s="122" t="s">
        <v>147</v>
      </c>
      <c r="C105" s="123"/>
      <c r="D105" s="129"/>
      <c r="E105" s="21"/>
      <c r="F105" s="233" t="str">
        <f>IF('(範例) 规格调查表--1.7版'!P105=TRUE,"✅","  ")</f>
        <v xml:space="preserve">  </v>
      </c>
      <c r="G105" s="99"/>
      <c r="H105" s="31"/>
      <c r="I105" s="31"/>
      <c r="J105" s="240" t="s">
        <v>269</v>
      </c>
      <c r="K105" s="241"/>
      <c r="L105" s="242"/>
      <c r="M105" s="21"/>
      <c r="N105" s="100" t="str">
        <f>IF('(範例) 规格调查表--1.7版'!Q105=TRUE,"✅","  ")</f>
        <v xml:space="preserve">  </v>
      </c>
      <c r="O105" s="100"/>
      <c r="P105" t="b">
        <v>0</v>
      </c>
      <c r="Q105" t="b">
        <v>0</v>
      </c>
    </row>
    <row r="106" spans="1:17" ht="19.899999999999999" customHeight="1">
      <c r="A106" s="75"/>
      <c r="B106" s="122" t="s">
        <v>148</v>
      </c>
      <c r="C106" s="123"/>
      <c r="D106" s="129"/>
      <c r="E106" s="21"/>
      <c r="F106" s="233" t="str">
        <f>IF('(範例) 规格调查表--1.7版'!P106=TRUE,"✅","  ")</f>
        <v xml:space="preserve">  </v>
      </c>
      <c r="G106" s="99"/>
      <c r="H106" s="31"/>
      <c r="I106" s="31"/>
      <c r="J106" s="243"/>
      <c r="K106" s="244"/>
      <c r="L106" s="245"/>
      <c r="M106" s="1" t="s">
        <v>260</v>
      </c>
      <c r="N106" s="233"/>
      <c r="O106" s="99"/>
      <c r="P106" t="b">
        <v>0</v>
      </c>
      <c r="Q106" t="b">
        <v>1</v>
      </c>
    </row>
    <row r="107" spans="1:17" ht="19.899999999999999" customHeight="1">
      <c r="A107" s="75"/>
      <c r="B107" s="122" t="s">
        <v>163</v>
      </c>
      <c r="C107" s="123"/>
      <c r="D107" s="129"/>
      <c r="E107" s="21"/>
      <c r="F107" s="233" t="str">
        <f>IF('(範例) 规格调查表--1.7版'!P107=TRUE,"✅","  ")</f>
        <v xml:space="preserve">  </v>
      </c>
      <c r="G107" s="99"/>
      <c r="H107" s="31"/>
      <c r="I107" s="31"/>
      <c r="J107" s="240" t="s">
        <v>270</v>
      </c>
      <c r="K107" s="142"/>
      <c r="L107" s="234"/>
      <c r="M107" s="21"/>
      <c r="N107" s="100" t="str">
        <f>IF('(範例) 规格调查表--1.7版'!Q107=TRUE,"✅","  ")</f>
        <v xml:space="preserve">  </v>
      </c>
      <c r="O107" s="100"/>
      <c r="P107" t="b">
        <v>0</v>
      </c>
      <c r="Q107" t="b">
        <v>0</v>
      </c>
    </row>
    <row r="108" spans="1:17" ht="19.899999999999999" customHeight="1">
      <c r="A108" s="75"/>
      <c r="B108" s="122" t="s">
        <v>152</v>
      </c>
      <c r="C108" s="123"/>
      <c r="D108" s="129"/>
      <c r="E108" s="1"/>
      <c r="F108" s="233" t="str">
        <f>IF('(範例) 规格调查表--1.7版'!P108=TRUE,"✅","  ")</f>
        <v xml:space="preserve">  </v>
      </c>
      <c r="G108" s="99"/>
      <c r="H108" s="31"/>
      <c r="I108" s="31"/>
      <c r="J108" s="238"/>
      <c r="K108" s="239"/>
      <c r="L108" s="212"/>
      <c r="M108" s="1" t="s">
        <v>260</v>
      </c>
      <c r="N108" s="100"/>
      <c r="O108" s="100"/>
      <c r="P108" t="b">
        <v>0</v>
      </c>
      <c r="Q108" t="b">
        <v>1</v>
      </c>
    </row>
    <row r="109" spans="1:17" ht="19.899999999999999" customHeight="1">
      <c r="A109" s="75"/>
      <c r="B109" s="122" t="s">
        <v>150</v>
      </c>
      <c r="C109" s="123"/>
      <c r="D109" s="129"/>
      <c r="E109" s="21"/>
      <c r="F109" s="233" t="str">
        <f>IF('(範例) 规格调查表--1.7版'!P109=TRUE,"✅","  ")</f>
        <v xml:space="preserve">  </v>
      </c>
      <c r="G109" s="99"/>
      <c r="H109" s="31"/>
      <c r="I109" s="31"/>
      <c r="J109" s="246" t="s">
        <v>146</v>
      </c>
      <c r="K109" s="223" t="s">
        <v>251</v>
      </c>
      <c r="L109" s="223"/>
      <c r="M109" s="21"/>
      <c r="N109" s="100" t="str">
        <f>IF('(範例) 规格调查表--1.7版'!Q109=TRUE,"✅","  ")</f>
        <v xml:space="preserve">  </v>
      </c>
      <c r="O109" s="100"/>
      <c r="P109" t="b">
        <v>0</v>
      </c>
      <c r="Q109" t="b">
        <v>0</v>
      </c>
    </row>
    <row r="110" spans="1:17" ht="19.899999999999999" customHeight="1">
      <c r="A110" s="75"/>
      <c r="B110" s="240" t="s">
        <v>362</v>
      </c>
      <c r="C110" s="241"/>
      <c r="D110" s="242"/>
      <c r="E110" s="1"/>
      <c r="F110" s="233" t="str">
        <f>IF('(範例) 规格调查表--1.7版'!P110=TRUE,"✅","  ")</f>
        <v xml:space="preserve">  </v>
      </c>
      <c r="G110" s="99"/>
      <c r="H110" s="31"/>
      <c r="I110" s="31"/>
      <c r="J110" s="246"/>
      <c r="K110" s="223" t="s">
        <v>252</v>
      </c>
      <c r="L110" s="223"/>
      <c r="M110" s="21"/>
      <c r="N110" s="100" t="str">
        <f>IF('(範例) 规格调查表--1.7版'!Q110=TRUE,"✅","  ")</f>
        <v xml:space="preserve">  </v>
      </c>
      <c r="O110" s="100"/>
      <c r="P110" t="b">
        <v>0</v>
      </c>
      <c r="Q110" t="b">
        <v>0</v>
      </c>
    </row>
    <row r="111" spans="1:17" ht="19.899999999999999" customHeight="1">
      <c r="A111" s="75"/>
      <c r="B111" s="243"/>
      <c r="C111" s="244"/>
      <c r="D111" s="245"/>
      <c r="E111" s="1" t="s">
        <v>260</v>
      </c>
      <c r="F111" s="233"/>
      <c r="G111" s="99"/>
      <c r="H111" s="31"/>
      <c r="I111" s="31"/>
      <c r="J111" s="223" t="s">
        <v>310</v>
      </c>
      <c r="K111" s="223"/>
      <c r="L111" s="223"/>
      <c r="M111" s="21"/>
      <c r="N111" s="100" t="str">
        <f>IF('(範例) 规格调查表--1.7版'!Q111=TRUE,"✅","  ")</f>
        <v xml:space="preserve">  </v>
      </c>
      <c r="O111" s="100"/>
      <c r="P111" t="b">
        <v>1</v>
      </c>
      <c r="Q111" t="b">
        <v>0</v>
      </c>
    </row>
    <row r="112" spans="1:17" ht="19.899999999999999" customHeight="1">
      <c r="A112" s="75"/>
      <c r="B112" s="141" t="s">
        <v>302</v>
      </c>
      <c r="C112" s="142"/>
      <c r="D112" s="234"/>
      <c r="E112" s="1"/>
      <c r="F112" s="233" t="str">
        <f>IF('(範例) 规格调查表--1.7版'!P112=TRUE,"✅","  ")</f>
        <v xml:space="preserve">  </v>
      </c>
      <c r="G112" s="99"/>
      <c r="H112" s="31"/>
      <c r="I112" s="31"/>
      <c r="J112" s="71" t="s">
        <v>374</v>
      </c>
      <c r="K112" s="31"/>
      <c r="L112" s="31"/>
      <c r="M112" s="31"/>
      <c r="N112" s="31"/>
      <c r="O112" s="31"/>
      <c r="P112" t="b">
        <v>0</v>
      </c>
      <c r="Q112" t="b">
        <v>1</v>
      </c>
    </row>
    <row r="113" spans="1:15" ht="19.899999999999999" customHeight="1">
      <c r="A113" s="75"/>
      <c r="B113" s="238"/>
      <c r="C113" s="239"/>
      <c r="D113" s="212"/>
      <c r="E113" s="1" t="s">
        <v>294</v>
      </c>
      <c r="F113" s="233"/>
      <c r="G113" s="99"/>
      <c r="H113" s="31"/>
      <c r="I113" s="31"/>
      <c r="J113" s="71" t="s">
        <v>421</v>
      </c>
      <c r="K113" s="31"/>
      <c r="L113" s="31"/>
      <c r="M113" s="31"/>
      <c r="N113" s="31"/>
      <c r="O113" s="31"/>
    </row>
    <row r="114" spans="1:15" ht="19.899999999999999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1:15" ht="19.899999999999999" customHeight="1">
      <c r="A115" s="31"/>
      <c r="B115" s="262" t="s">
        <v>297</v>
      </c>
      <c r="C115" s="262"/>
      <c r="D115" s="39"/>
      <c r="E115" s="50"/>
      <c r="F115" s="50"/>
      <c r="G115" s="50"/>
      <c r="H115" s="50"/>
      <c r="I115" s="69"/>
      <c r="J115" s="263" t="s">
        <v>298</v>
      </c>
      <c r="K115" s="264"/>
      <c r="L115" s="70"/>
      <c r="M115" s="59"/>
      <c r="N115" s="59"/>
      <c r="O115" s="59"/>
    </row>
    <row r="116" spans="1:15" ht="19.899999999999999" customHeight="1">
      <c r="A116" s="75"/>
      <c r="B116" s="247"/>
      <c r="C116" s="248"/>
      <c r="D116" s="248"/>
      <c r="E116" s="248"/>
      <c r="F116" s="248"/>
      <c r="G116" s="248"/>
      <c r="H116" s="248"/>
      <c r="I116" s="249"/>
      <c r="J116" s="250" t="s">
        <v>341</v>
      </c>
      <c r="K116" s="251"/>
      <c r="L116" s="251"/>
      <c r="M116" s="251"/>
      <c r="N116" s="251"/>
      <c r="O116" s="252"/>
    </row>
    <row r="117" spans="1:15" ht="19.899999999999999" customHeight="1">
      <c r="A117" s="75"/>
      <c r="B117" s="253"/>
      <c r="C117" s="254"/>
      <c r="D117" s="254"/>
      <c r="E117" s="254"/>
      <c r="F117" s="254"/>
      <c r="G117" s="254"/>
      <c r="H117" s="254"/>
      <c r="I117" s="255"/>
      <c r="J117" s="256"/>
      <c r="K117" s="257"/>
      <c r="L117" s="257"/>
      <c r="M117" s="257"/>
      <c r="N117" s="257"/>
      <c r="O117" s="258"/>
    </row>
    <row r="118" spans="1:15" ht="19.899999999999999" customHeight="1">
      <c r="A118" s="75"/>
      <c r="B118" s="259"/>
      <c r="C118" s="260"/>
      <c r="D118" s="260"/>
      <c r="E118" s="260"/>
      <c r="F118" s="260"/>
      <c r="G118" s="260"/>
      <c r="H118" s="260"/>
      <c r="I118" s="261"/>
      <c r="J118" s="256"/>
      <c r="K118" s="257"/>
      <c r="L118" s="257"/>
      <c r="M118" s="257"/>
      <c r="N118" s="257"/>
      <c r="O118" s="258"/>
    </row>
    <row r="119" spans="1:15" ht="19.899999999999999" customHeight="1">
      <c r="A119" s="75"/>
      <c r="B119" s="259"/>
      <c r="C119" s="260"/>
      <c r="D119" s="260"/>
      <c r="E119" s="260"/>
      <c r="F119" s="260"/>
      <c r="G119" s="260"/>
      <c r="H119" s="260"/>
      <c r="I119" s="261"/>
      <c r="J119" s="256"/>
      <c r="K119" s="257"/>
      <c r="L119" s="257"/>
      <c r="M119" s="257"/>
      <c r="N119" s="257"/>
      <c r="O119" s="258"/>
    </row>
    <row r="120" spans="1:15" ht="19.899999999999999" customHeight="1">
      <c r="A120" s="75"/>
      <c r="B120" s="259"/>
      <c r="C120" s="260"/>
      <c r="D120" s="260"/>
      <c r="E120" s="260"/>
      <c r="F120" s="260"/>
      <c r="G120" s="260"/>
      <c r="H120" s="260"/>
      <c r="I120" s="261"/>
      <c r="J120" s="256"/>
      <c r="K120" s="257"/>
      <c r="L120" s="257"/>
      <c r="M120" s="257"/>
      <c r="N120" s="257"/>
      <c r="O120" s="258"/>
    </row>
    <row r="121" spans="1:15" ht="19.899999999999999" customHeight="1">
      <c r="A121" s="75"/>
      <c r="B121" s="259"/>
      <c r="C121" s="260"/>
      <c r="D121" s="260"/>
      <c r="E121" s="260"/>
      <c r="F121" s="260"/>
      <c r="G121" s="260"/>
      <c r="H121" s="260"/>
      <c r="I121" s="261"/>
      <c r="J121" s="256"/>
      <c r="K121" s="257"/>
      <c r="L121" s="257"/>
      <c r="M121" s="257"/>
      <c r="N121" s="257"/>
      <c r="O121" s="258"/>
    </row>
    <row r="122" spans="1:15" ht="19.899999999999999" customHeight="1">
      <c r="A122" s="75"/>
      <c r="B122" s="259"/>
      <c r="C122" s="260"/>
      <c r="D122" s="260"/>
      <c r="E122" s="260"/>
      <c r="F122" s="260"/>
      <c r="G122" s="260"/>
      <c r="H122" s="260"/>
      <c r="I122" s="261"/>
      <c r="J122" s="256"/>
      <c r="K122" s="257"/>
      <c r="L122" s="257"/>
      <c r="M122" s="257"/>
      <c r="N122" s="257"/>
      <c r="O122" s="258"/>
    </row>
    <row r="123" spans="1:15" ht="19.899999999999999" customHeight="1">
      <c r="A123" s="75"/>
      <c r="B123" s="259"/>
      <c r="C123" s="260"/>
      <c r="D123" s="260"/>
      <c r="E123" s="260"/>
      <c r="F123" s="260"/>
      <c r="G123" s="260"/>
      <c r="H123" s="260"/>
      <c r="I123" s="261"/>
      <c r="J123" s="256"/>
      <c r="K123" s="257"/>
      <c r="L123" s="257"/>
      <c r="M123" s="257"/>
      <c r="N123" s="257"/>
      <c r="O123" s="258"/>
    </row>
    <row r="124" spans="1:15" ht="19.899999999999999" customHeight="1">
      <c r="A124" s="75"/>
      <c r="B124" s="259"/>
      <c r="C124" s="260"/>
      <c r="D124" s="260"/>
      <c r="E124" s="260"/>
      <c r="F124" s="260"/>
      <c r="G124" s="260"/>
      <c r="H124" s="260"/>
      <c r="I124" s="261"/>
      <c r="J124" s="256"/>
      <c r="K124" s="257"/>
      <c r="L124" s="257"/>
      <c r="M124" s="257"/>
      <c r="N124" s="257"/>
      <c r="O124" s="258"/>
    </row>
    <row r="125" spans="1:15" ht="19.899999999999999" customHeight="1">
      <c r="A125" s="75"/>
      <c r="B125" s="265"/>
      <c r="C125" s="266"/>
      <c r="D125" s="266"/>
      <c r="E125" s="266"/>
      <c r="F125" s="266"/>
      <c r="G125" s="266"/>
      <c r="H125" s="266"/>
      <c r="I125" s="267"/>
      <c r="J125" s="268"/>
      <c r="K125" s="269"/>
      <c r="L125" s="269"/>
      <c r="M125" s="269"/>
      <c r="N125" s="269"/>
      <c r="O125" s="270"/>
    </row>
  </sheetData>
  <dataConsolidate/>
  <mergeCells count="342">
    <mergeCell ref="B125:I125"/>
    <mergeCell ref="J125:O125"/>
    <mergeCell ref="B122:I122"/>
    <mergeCell ref="J122:O122"/>
    <mergeCell ref="B123:I123"/>
    <mergeCell ref="J123:O123"/>
    <mergeCell ref="B124:I124"/>
    <mergeCell ref="J124:O124"/>
    <mergeCell ref="B119:I119"/>
    <mergeCell ref="J119:O119"/>
    <mergeCell ref="B120:I120"/>
    <mergeCell ref="J120:O120"/>
    <mergeCell ref="B121:I121"/>
    <mergeCell ref="J121:O121"/>
    <mergeCell ref="B116:I116"/>
    <mergeCell ref="J116:O116"/>
    <mergeCell ref="B117:I117"/>
    <mergeCell ref="J117:O117"/>
    <mergeCell ref="B118:I118"/>
    <mergeCell ref="J118:O118"/>
    <mergeCell ref="J111:L111"/>
    <mergeCell ref="N111:O111"/>
    <mergeCell ref="B112:D113"/>
    <mergeCell ref="F112:G112"/>
    <mergeCell ref="F113:G113"/>
    <mergeCell ref="B115:C115"/>
    <mergeCell ref="J115:K115"/>
    <mergeCell ref="B109:D109"/>
    <mergeCell ref="F109:G109"/>
    <mergeCell ref="J109:J110"/>
    <mergeCell ref="K109:L109"/>
    <mergeCell ref="N109:O109"/>
    <mergeCell ref="B110:D111"/>
    <mergeCell ref="F110:G110"/>
    <mergeCell ref="K110:L110"/>
    <mergeCell ref="N110:O110"/>
    <mergeCell ref="F111:G111"/>
    <mergeCell ref="B107:D107"/>
    <mergeCell ref="F107:G107"/>
    <mergeCell ref="J107:L108"/>
    <mergeCell ref="N107:O107"/>
    <mergeCell ref="B108:D108"/>
    <mergeCell ref="F108:G108"/>
    <mergeCell ref="N108:O108"/>
    <mergeCell ref="B105:D105"/>
    <mergeCell ref="F105:G105"/>
    <mergeCell ref="J105:L106"/>
    <mergeCell ref="N105:O105"/>
    <mergeCell ref="B106:D106"/>
    <mergeCell ref="F106:G106"/>
    <mergeCell ref="N106:O106"/>
    <mergeCell ref="B101:D101"/>
    <mergeCell ref="F101:G101"/>
    <mergeCell ref="J101:L101"/>
    <mergeCell ref="N101:O101"/>
    <mergeCell ref="B102:D103"/>
    <mergeCell ref="F102:G102"/>
    <mergeCell ref="J102:L102"/>
    <mergeCell ref="N102:O102"/>
    <mergeCell ref="F103:G103"/>
    <mergeCell ref="J103:L104"/>
    <mergeCell ref="N103:O103"/>
    <mergeCell ref="B104:D104"/>
    <mergeCell ref="F104:G104"/>
    <mergeCell ref="N104:O104"/>
    <mergeCell ref="B97:D97"/>
    <mergeCell ref="F97:G97"/>
    <mergeCell ref="J97:L97"/>
    <mergeCell ref="N97:O97"/>
    <mergeCell ref="B98:D98"/>
    <mergeCell ref="F98:G98"/>
    <mergeCell ref="J98:L98"/>
    <mergeCell ref="N98:O98"/>
    <mergeCell ref="F99:G99"/>
    <mergeCell ref="J99:L100"/>
    <mergeCell ref="N99:O99"/>
    <mergeCell ref="N100:O100"/>
    <mergeCell ref="B99:D99"/>
    <mergeCell ref="B100:D100"/>
    <mergeCell ref="F100:G100"/>
    <mergeCell ref="B93:E93"/>
    <mergeCell ref="B94:D94"/>
    <mergeCell ref="F94:G94"/>
    <mergeCell ref="J94:L96"/>
    <mergeCell ref="N94:O94"/>
    <mergeCell ref="B95:D95"/>
    <mergeCell ref="F95:G95"/>
    <mergeCell ref="N95:O95"/>
    <mergeCell ref="B96:D96"/>
    <mergeCell ref="F96:G96"/>
    <mergeCell ref="N96:O96"/>
    <mergeCell ref="B90:D90"/>
    <mergeCell ref="E90:G90"/>
    <mergeCell ref="J90:L90"/>
    <mergeCell ref="N90:O90"/>
    <mergeCell ref="B91:D91"/>
    <mergeCell ref="E91:G91"/>
    <mergeCell ref="B88:D88"/>
    <mergeCell ref="E88:G88"/>
    <mergeCell ref="J88:L88"/>
    <mergeCell ref="M88:O88"/>
    <mergeCell ref="B89:D89"/>
    <mergeCell ref="E89:G89"/>
    <mergeCell ref="J89:L89"/>
    <mergeCell ref="M89:O89"/>
    <mergeCell ref="B87:D87"/>
    <mergeCell ref="E87:G87"/>
    <mergeCell ref="J87:L87"/>
    <mergeCell ref="M87:O87"/>
    <mergeCell ref="I73:J73"/>
    <mergeCell ref="K73:L73"/>
    <mergeCell ref="M73:O73"/>
    <mergeCell ref="B75:E75"/>
    <mergeCell ref="J83:M83"/>
    <mergeCell ref="B85:E85"/>
    <mergeCell ref="B72:C73"/>
    <mergeCell ref="D72:E72"/>
    <mergeCell ref="F72:H72"/>
    <mergeCell ref="I72:J72"/>
    <mergeCell ref="K72:L72"/>
    <mergeCell ref="M72:O72"/>
    <mergeCell ref="D73:E73"/>
    <mergeCell ref="F73:H73"/>
    <mergeCell ref="B86:D86"/>
    <mergeCell ref="E86:G86"/>
    <mergeCell ref="J86:L86"/>
    <mergeCell ref="M86:O86"/>
    <mergeCell ref="B70:C71"/>
    <mergeCell ref="D70:E70"/>
    <mergeCell ref="F70:H70"/>
    <mergeCell ref="I70:J70"/>
    <mergeCell ref="K70:L70"/>
    <mergeCell ref="M70:O70"/>
    <mergeCell ref="D71:E71"/>
    <mergeCell ref="F71:H71"/>
    <mergeCell ref="I71:J71"/>
    <mergeCell ref="K71:L71"/>
    <mergeCell ref="M71:O71"/>
    <mergeCell ref="B65:C65"/>
    <mergeCell ref="D65:E65"/>
    <mergeCell ref="B66:C66"/>
    <mergeCell ref="B67:E67"/>
    <mergeCell ref="F67:H67"/>
    <mergeCell ref="I67:J67"/>
    <mergeCell ref="K67:L67"/>
    <mergeCell ref="M67:O67"/>
    <mergeCell ref="M69:O69"/>
    <mergeCell ref="B68:C69"/>
    <mergeCell ref="D68:E68"/>
    <mergeCell ref="F68:H68"/>
    <mergeCell ref="I68:J68"/>
    <mergeCell ref="K68:L68"/>
    <mergeCell ref="M68:O68"/>
    <mergeCell ref="D69:E69"/>
    <mergeCell ref="F69:H69"/>
    <mergeCell ref="I69:J69"/>
    <mergeCell ref="K69:L69"/>
    <mergeCell ref="B63:C63"/>
    <mergeCell ref="D63:E63"/>
    <mergeCell ref="G63:H63"/>
    <mergeCell ref="I63:J63"/>
    <mergeCell ref="L63:O63"/>
    <mergeCell ref="B64:C64"/>
    <mergeCell ref="D64:E64"/>
    <mergeCell ref="G64:H64"/>
    <mergeCell ref="I64:J64"/>
    <mergeCell ref="L64:M64"/>
    <mergeCell ref="N64:O64"/>
    <mergeCell ref="B59:C60"/>
    <mergeCell ref="D59:F60"/>
    <mergeCell ref="G59:I59"/>
    <mergeCell ref="J59:O59"/>
    <mergeCell ref="G60:I60"/>
    <mergeCell ref="J60:O60"/>
    <mergeCell ref="B55:O55"/>
    <mergeCell ref="B57:C58"/>
    <mergeCell ref="D57:F58"/>
    <mergeCell ref="G57:I57"/>
    <mergeCell ref="J57:O57"/>
    <mergeCell ref="G58:I58"/>
    <mergeCell ref="J58:O58"/>
    <mergeCell ref="B52:C54"/>
    <mergeCell ref="D52:F54"/>
    <mergeCell ref="G52:I52"/>
    <mergeCell ref="J52:O52"/>
    <mergeCell ref="G53:I53"/>
    <mergeCell ref="J53:O53"/>
    <mergeCell ref="G54:I54"/>
    <mergeCell ref="J54:K54"/>
    <mergeCell ref="B48:C48"/>
    <mergeCell ref="D48:F48"/>
    <mergeCell ref="G48:I48"/>
    <mergeCell ref="J48:O48"/>
    <mergeCell ref="B49:C49"/>
    <mergeCell ref="D49:F49"/>
    <mergeCell ref="G49:I49"/>
    <mergeCell ref="J49:O49"/>
    <mergeCell ref="B46:C47"/>
    <mergeCell ref="D46:F47"/>
    <mergeCell ref="G46:I46"/>
    <mergeCell ref="J46:O46"/>
    <mergeCell ref="G47:I47"/>
    <mergeCell ref="J47:O47"/>
    <mergeCell ref="B42:C42"/>
    <mergeCell ref="D42:J42"/>
    <mergeCell ref="B43:E43"/>
    <mergeCell ref="B44:C45"/>
    <mergeCell ref="D44:F45"/>
    <mergeCell ref="G44:I44"/>
    <mergeCell ref="J44:O44"/>
    <mergeCell ref="G45:I45"/>
    <mergeCell ref="J45:O45"/>
    <mergeCell ref="B39:O39"/>
    <mergeCell ref="B40:C40"/>
    <mergeCell ref="D40:E40"/>
    <mergeCell ref="G40:H40"/>
    <mergeCell ref="I40:J40"/>
    <mergeCell ref="B41:C41"/>
    <mergeCell ref="D41:E41"/>
    <mergeCell ref="G41:H41"/>
    <mergeCell ref="I41:J41"/>
    <mergeCell ref="B37:C37"/>
    <mergeCell ref="D37:F37"/>
    <mergeCell ref="G37:H37"/>
    <mergeCell ref="I37:K37"/>
    <mergeCell ref="L37:O37"/>
    <mergeCell ref="B38:C38"/>
    <mergeCell ref="D38:F38"/>
    <mergeCell ref="G38:H38"/>
    <mergeCell ref="I38:K38"/>
    <mergeCell ref="L38:O38"/>
    <mergeCell ref="B35:C35"/>
    <mergeCell ref="D35:F35"/>
    <mergeCell ref="G35:H35"/>
    <mergeCell ref="I35:K35"/>
    <mergeCell ref="L35:O35"/>
    <mergeCell ref="B36:C36"/>
    <mergeCell ref="D36:F36"/>
    <mergeCell ref="G36:H36"/>
    <mergeCell ref="I36:K36"/>
    <mergeCell ref="L36:O36"/>
    <mergeCell ref="B33:C33"/>
    <mergeCell ref="D33:F33"/>
    <mergeCell ref="G33:H33"/>
    <mergeCell ref="I33:K33"/>
    <mergeCell ref="L33:O33"/>
    <mergeCell ref="B34:C34"/>
    <mergeCell ref="D34:F34"/>
    <mergeCell ref="G34:H34"/>
    <mergeCell ref="I34:K34"/>
    <mergeCell ref="L34:O34"/>
    <mergeCell ref="L31:M31"/>
    <mergeCell ref="B32:C32"/>
    <mergeCell ref="D32:F32"/>
    <mergeCell ref="G32:H32"/>
    <mergeCell ref="I32:K32"/>
    <mergeCell ref="L32:O32"/>
    <mergeCell ref="B30:C30"/>
    <mergeCell ref="D30:F30"/>
    <mergeCell ref="G30:H30"/>
    <mergeCell ref="I30:K30"/>
    <mergeCell ref="B31:C31"/>
    <mergeCell ref="D31:F31"/>
    <mergeCell ref="G31:H31"/>
    <mergeCell ref="I31:K31"/>
    <mergeCell ref="B23:C23"/>
    <mergeCell ref="D23:E23"/>
    <mergeCell ref="B26:C26"/>
    <mergeCell ref="D26:F26"/>
    <mergeCell ref="H26:J26"/>
    <mergeCell ref="B29:C29"/>
    <mergeCell ref="D29:F29"/>
    <mergeCell ref="G29:H29"/>
    <mergeCell ref="I29:K29"/>
    <mergeCell ref="B21:C21"/>
    <mergeCell ref="D21:E21"/>
    <mergeCell ref="G21:H21"/>
    <mergeCell ref="B22:C22"/>
    <mergeCell ref="D22:E22"/>
    <mergeCell ref="G22:H22"/>
    <mergeCell ref="B17:C17"/>
    <mergeCell ref="D17:E17"/>
    <mergeCell ref="H17:I17"/>
    <mergeCell ref="L17:M17"/>
    <mergeCell ref="B18:C18"/>
    <mergeCell ref="D18:E18"/>
    <mergeCell ref="G18:H18"/>
    <mergeCell ref="I18:N18"/>
    <mergeCell ref="B15:C15"/>
    <mergeCell ref="D15:E15"/>
    <mergeCell ref="G15:H15"/>
    <mergeCell ref="I15:J15"/>
    <mergeCell ref="L15:M15"/>
    <mergeCell ref="N15:O15"/>
    <mergeCell ref="B12:C12"/>
    <mergeCell ref="D12:E12"/>
    <mergeCell ref="G12:H12"/>
    <mergeCell ref="I12:O12"/>
    <mergeCell ref="B14:C14"/>
    <mergeCell ref="D14:E14"/>
    <mergeCell ref="G14:H14"/>
    <mergeCell ref="I14:J14"/>
    <mergeCell ref="L14:M14"/>
    <mergeCell ref="N14:O14"/>
    <mergeCell ref="B11:C11"/>
    <mergeCell ref="D11:E11"/>
    <mergeCell ref="G11:H11"/>
    <mergeCell ref="I11:K11"/>
    <mergeCell ref="L11:M11"/>
    <mergeCell ref="N11:O11"/>
    <mergeCell ref="B10:C10"/>
    <mergeCell ref="D10:E10"/>
    <mergeCell ref="G10:H10"/>
    <mergeCell ref="I10:J10"/>
    <mergeCell ref="L10:M10"/>
    <mergeCell ref="N10:O10"/>
    <mergeCell ref="B7:C7"/>
    <mergeCell ref="D7:E7"/>
    <mergeCell ref="F7:G7"/>
    <mergeCell ref="H7:I7"/>
    <mergeCell ref="J7:K7"/>
    <mergeCell ref="L7:M7"/>
    <mergeCell ref="N7:O7"/>
    <mergeCell ref="B5:C5"/>
    <mergeCell ref="D5:F5"/>
    <mergeCell ref="H5:I5"/>
    <mergeCell ref="J5:O5"/>
    <mergeCell ref="B6:C6"/>
    <mergeCell ref="D6:E6"/>
    <mergeCell ref="F6:G6"/>
    <mergeCell ref="H6:I6"/>
    <mergeCell ref="J6:K6"/>
    <mergeCell ref="L6:M6"/>
    <mergeCell ref="A1:O1"/>
    <mergeCell ref="B2:C2"/>
    <mergeCell ref="D2:F2"/>
    <mergeCell ref="K2:O4"/>
    <mergeCell ref="B3:C3"/>
    <mergeCell ref="D3:F3"/>
    <mergeCell ref="B4:C4"/>
    <mergeCell ref="D4:F4"/>
    <mergeCell ref="N6:O6"/>
  </mergeCells>
  <phoneticPr fontId="4" type="noConversion"/>
  <conditionalFormatting sqref="A2:A7">
    <cfRule type="notContainsBlanks" dxfId="126" priority="16">
      <formula>LEN(TRIM(A2))&gt;0</formula>
    </cfRule>
  </conditionalFormatting>
  <conditionalFormatting sqref="A10:A12">
    <cfRule type="notContainsBlanks" dxfId="125" priority="15">
      <formula>LEN(TRIM(A10))&gt;0</formula>
    </cfRule>
  </conditionalFormatting>
  <conditionalFormatting sqref="A14:A15">
    <cfRule type="notContainsBlanks" dxfId="124" priority="14">
      <formula>LEN(TRIM(A14))&gt;0</formula>
    </cfRule>
  </conditionalFormatting>
  <conditionalFormatting sqref="A17:A18">
    <cfRule type="notContainsBlanks" dxfId="123" priority="13">
      <formula>LEN(TRIM(A17))&gt;0</formula>
    </cfRule>
  </conditionalFormatting>
  <conditionalFormatting sqref="A21:A23">
    <cfRule type="notContainsBlanks" dxfId="122" priority="12">
      <formula>LEN(TRIM(A21))&gt;0</formula>
    </cfRule>
  </conditionalFormatting>
  <conditionalFormatting sqref="A26">
    <cfRule type="notContainsBlanks" dxfId="121" priority="11">
      <formula>LEN(TRIM(A26))&gt;0</formula>
    </cfRule>
  </conditionalFormatting>
  <conditionalFormatting sqref="A29:A38">
    <cfRule type="notContainsBlanks" dxfId="120" priority="10">
      <formula>LEN(TRIM(A29))&gt;0</formula>
    </cfRule>
  </conditionalFormatting>
  <conditionalFormatting sqref="A40:A42">
    <cfRule type="notContainsBlanks" dxfId="119" priority="9">
      <formula>LEN(TRIM(A40))&gt;0</formula>
    </cfRule>
  </conditionalFormatting>
  <conditionalFormatting sqref="A44:A49">
    <cfRule type="notContainsBlanks" dxfId="118" priority="8">
      <formula>LEN(TRIM(A44))&gt;0</formula>
    </cfRule>
  </conditionalFormatting>
  <conditionalFormatting sqref="A52:A54">
    <cfRule type="notContainsBlanks" dxfId="117" priority="7">
      <formula>LEN(TRIM(A52))&gt;0</formula>
    </cfRule>
  </conditionalFormatting>
  <conditionalFormatting sqref="A57:A60">
    <cfRule type="notContainsBlanks" dxfId="116" priority="6">
      <formula>LEN(TRIM(A57))&gt;0</formula>
    </cfRule>
  </conditionalFormatting>
  <conditionalFormatting sqref="A63:A65">
    <cfRule type="notContainsBlanks" dxfId="115" priority="5">
      <formula>LEN(TRIM(A63))&gt;0</formula>
    </cfRule>
  </conditionalFormatting>
  <conditionalFormatting sqref="A67:A73">
    <cfRule type="notContainsBlanks" dxfId="114" priority="4">
      <formula>LEN(TRIM(A67))&gt;0</formula>
    </cfRule>
  </conditionalFormatting>
  <conditionalFormatting sqref="A90">
    <cfRule type="notContainsBlanks" dxfId="113" priority="3">
      <formula>LEN(TRIM(A90))&gt;0</formula>
    </cfRule>
  </conditionalFormatting>
  <conditionalFormatting sqref="A94:A113">
    <cfRule type="notContainsBlanks" dxfId="112" priority="2">
      <formula>LEN(TRIM(A94))&gt;0</formula>
    </cfRule>
  </conditionalFormatting>
  <conditionalFormatting sqref="A116:A125">
    <cfRule type="notContainsBlanks" dxfId="111" priority="1">
      <formula>LEN(TRIM(A116))&gt;0</formula>
    </cfRule>
  </conditionalFormatting>
  <conditionalFormatting sqref="D14:E14">
    <cfRule type="expression" dxfId="109" priority="50">
      <formula>$K$10="+下拉菜单!$Z$22"</formula>
    </cfRule>
  </conditionalFormatting>
  <conditionalFormatting sqref="D40:E40">
    <cfRule type="expression" dxfId="108" priority="65">
      <formula>$I$29="否"</formula>
    </cfRule>
  </conditionalFormatting>
  <conditionalFormatting sqref="D41:E41">
    <cfRule type="expression" dxfId="107" priority="61">
      <formula>$D$11="紧急兼残障"</formula>
    </cfRule>
    <cfRule type="expression" dxfId="106" priority="62">
      <formula>$D$11="残障"</formula>
    </cfRule>
    <cfRule type="notContainsText" dxfId="105" priority="63" operator="notContains" text="无">
      <formula>ISERROR(SEARCH("无",D41))</formula>
    </cfRule>
  </conditionalFormatting>
  <conditionalFormatting sqref="D64:E64">
    <cfRule type="containsText" dxfId="104" priority="39" operator="containsText" text="是">
      <formula>NOT(ISERROR(SEARCH("是",D64)))</formula>
    </cfRule>
  </conditionalFormatting>
  <conditionalFormatting sqref="D30:F31">
    <cfRule type="expression" dxfId="103" priority="66">
      <formula>$I$29="否"</formula>
    </cfRule>
  </conditionalFormatting>
  <conditionalFormatting sqref="D33:F37">
    <cfRule type="expression" dxfId="102" priority="68" stopIfTrue="1">
      <formula>$I$29="否"</formula>
    </cfRule>
  </conditionalFormatting>
  <conditionalFormatting sqref="D38:F38">
    <cfRule type="expression" dxfId="101" priority="29" stopIfTrue="1">
      <formula>$I$29="否"</formula>
    </cfRule>
  </conditionalFormatting>
  <conditionalFormatting sqref="D46:F49">
    <cfRule type="notContainsText" dxfId="100" priority="27" operator="notContains" text="无">
      <formula>ISERROR(SEARCH("无",D46))</formula>
    </cfRule>
  </conditionalFormatting>
  <conditionalFormatting sqref="D48:F48">
    <cfRule type="expression" dxfId="99" priority="38">
      <formula>$D$11="紧急兼残障"</formula>
    </cfRule>
    <cfRule type="expression" dxfId="98" priority="57">
      <formula>$D$11="残障"</formula>
    </cfRule>
  </conditionalFormatting>
  <conditionalFormatting sqref="D52:F54">
    <cfRule type="containsText" dxfId="97" priority="23" operator="containsText" text="见特记事项">
      <formula>NOT(ISERROR(SEARCH("见特记事项",D52)))</formula>
    </cfRule>
  </conditionalFormatting>
  <conditionalFormatting sqref="D57:F60">
    <cfRule type="notContainsText" dxfId="96" priority="54" operator="notContains" text="无">
      <formula>ISERROR(SEARCH("无",D57))</formula>
    </cfRule>
  </conditionalFormatting>
  <conditionalFormatting sqref="D42:J42">
    <cfRule type="notContainsText" dxfId="95" priority="58" operator="notContains" text="无">
      <formula>ISERROR(SEARCH("无",D42))</formula>
    </cfRule>
  </conditionalFormatting>
  <conditionalFormatting sqref="F68:H73">
    <cfRule type="containsText" dxfId="94" priority="17" operator="containsText" text="见特记事项">
      <formula>NOT(ISERROR(SEARCH("见特记事项",F68)))</formula>
    </cfRule>
  </conditionalFormatting>
  <conditionalFormatting sqref="I14:J15">
    <cfRule type="expression" dxfId="92" priority="46">
      <formula>$K$10="+下拉菜单!$Z$22"</formula>
    </cfRule>
  </conditionalFormatting>
  <conditionalFormatting sqref="I40:J40">
    <cfRule type="expression" dxfId="91" priority="64">
      <formula>$I$29="否"</formula>
    </cfRule>
  </conditionalFormatting>
  <conditionalFormatting sqref="I41:J41">
    <cfRule type="expression" dxfId="90" priority="59">
      <formula>$D$11="紧急兼残障"</formula>
    </cfRule>
    <cfRule type="expression" dxfId="89" priority="60">
      <formula>$D$11="残障"</formula>
    </cfRule>
  </conditionalFormatting>
  <conditionalFormatting sqref="I63:J63">
    <cfRule type="expression" dxfId="88" priority="40">
      <formula>$D$18="是"</formula>
    </cfRule>
  </conditionalFormatting>
  <conditionalFormatting sqref="I64:J64">
    <cfRule type="expression" dxfId="87" priority="32">
      <formula>$D$64="是"</formula>
    </cfRule>
  </conditionalFormatting>
  <conditionalFormatting sqref="I30:K30">
    <cfRule type="containsText" dxfId="86" priority="24" operator="containsText" text="见特记事项">
      <formula>NOT(ISERROR(SEARCH("见特记事项",I30)))</formula>
    </cfRule>
  </conditionalFormatting>
  <conditionalFormatting sqref="J46:O49">
    <cfRule type="notContainsText" dxfId="85" priority="25" operator="notContains" text="无">
      <formula>ISERROR(SEARCH("无",J46))</formula>
    </cfRule>
  </conditionalFormatting>
  <conditionalFormatting sqref="J48:O48">
    <cfRule type="expression" dxfId="84" priority="37">
      <formula>$D$11="紧急兼残障"</formula>
    </cfRule>
    <cfRule type="expression" dxfId="83" priority="56">
      <formula>$D$11="残障"</formula>
    </cfRule>
  </conditionalFormatting>
  <conditionalFormatting sqref="J57:O57">
    <cfRule type="notContainsText" dxfId="82" priority="53" operator="notContains" text="无">
      <formula>ISERROR(SEARCH("无",J57))</formula>
    </cfRule>
  </conditionalFormatting>
  <conditionalFormatting sqref="J58:O58">
    <cfRule type="notContainsBlanks" dxfId="81" priority="51">
      <formula>LEN(TRIM(J58))&gt;0</formula>
    </cfRule>
  </conditionalFormatting>
  <conditionalFormatting sqref="J59:O59">
    <cfRule type="notContainsText" dxfId="80" priority="52" operator="notContains" text="无">
      <formula>ISERROR(SEARCH("无",J59))</formula>
    </cfRule>
  </conditionalFormatting>
  <conditionalFormatting sqref="J60:O60">
    <cfRule type="notContainsBlanks" dxfId="79" priority="74">
      <formula>LEN(TRIM(J60))&gt;0</formula>
    </cfRule>
  </conditionalFormatting>
  <conditionalFormatting sqref="N31 D33:O38 I30:K31">
    <cfRule type="expression" dxfId="78" priority="67">
      <formula>$I$29="否"</formula>
    </cfRule>
  </conditionalFormatting>
  <conditionalFormatting sqref="N31">
    <cfRule type="containsText" dxfId="76" priority="73" operator="containsText" text="见特记">
      <formula>NOT(ISERROR(SEARCH("见特记",N31)))</formula>
    </cfRule>
  </conditionalFormatting>
  <conditionalFormatting sqref="N14:O15">
    <cfRule type="expression" dxfId="74" priority="47">
      <formula>$K$10="+下拉菜单!$Z$22"</formula>
    </cfRule>
  </conditionalFormatting>
  <conditionalFormatting sqref="N64:O64">
    <cfRule type="expression" dxfId="73" priority="31">
      <formula>$D$64="是"</formula>
    </cfRule>
  </conditionalFormatting>
  <pageMargins left="0.31496062992125984" right="0.31496062992125984" top="0.78740157480314965" bottom="0.78740157480314965" header="0.31496062992125984" footer="0.31496062992125984"/>
  <pageSetup paperSize="9" scale="90" orientation="portrait" horizontalDpi="1200" verticalDpi="1200" r:id="rId1"/>
  <headerFooter>
    <oddHeader xml:space="preserve">&amp;C&amp;"宋体,標準"&amp;16电梯规格调查表&amp;R&amp;16
</oddHeader>
    <oddFooter>&amp;L&amp;12版次:1.5   &amp;C&amp;12第 &amp;P 页，共 &amp;N 页</oddFooter>
  </headerFooter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138023</xdr:colOff>
                    <xdr:row>93</xdr:row>
                    <xdr:rowOff>8626</xdr:rowOff>
                  </from>
                  <to>
                    <xdr:col>4</xdr:col>
                    <xdr:colOff>370936</xdr:colOff>
                    <xdr:row>94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12</xdr:col>
                    <xdr:colOff>138023</xdr:colOff>
                    <xdr:row>93</xdr:row>
                    <xdr:rowOff>8626</xdr:rowOff>
                  </from>
                  <to>
                    <xdr:col>12</xdr:col>
                    <xdr:colOff>370936</xdr:colOff>
                    <xdr:row>94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</xdr:col>
                    <xdr:colOff>138023</xdr:colOff>
                    <xdr:row>94</xdr:row>
                    <xdr:rowOff>8626</xdr:rowOff>
                  </from>
                  <to>
                    <xdr:col>4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Fill="0" autoLine="0" autoPict="0">
                <anchor moveWithCells="1">
                  <from>
                    <xdr:col>4</xdr:col>
                    <xdr:colOff>138023</xdr:colOff>
                    <xdr:row>100</xdr:row>
                    <xdr:rowOff>8626</xdr:rowOff>
                  </from>
                  <to>
                    <xdr:col>4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Fill="0" autoLine="0" autoPict="0">
                <anchor moveWithCells="1">
                  <from>
                    <xdr:col>4</xdr:col>
                    <xdr:colOff>138023</xdr:colOff>
                    <xdr:row>103</xdr:row>
                    <xdr:rowOff>8626</xdr:rowOff>
                  </from>
                  <to>
                    <xdr:col>4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Fill="0" autoLine="0" autoPict="0">
                <anchor moveWithCells="1">
                  <from>
                    <xdr:col>4</xdr:col>
                    <xdr:colOff>138023</xdr:colOff>
                    <xdr:row>104</xdr:row>
                    <xdr:rowOff>8626</xdr:rowOff>
                  </from>
                  <to>
                    <xdr:col>4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Fill="0" autoLine="0" autoPict="0">
                <anchor moveWithCells="1">
                  <from>
                    <xdr:col>4</xdr:col>
                    <xdr:colOff>138023</xdr:colOff>
                    <xdr:row>106</xdr:row>
                    <xdr:rowOff>8626</xdr:rowOff>
                  </from>
                  <to>
                    <xdr:col>4</xdr:col>
                    <xdr:colOff>370936</xdr:colOff>
                    <xdr:row>107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Fill="0" autoLine="0" autoPict="0">
                <anchor moveWithCells="1">
                  <from>
                    <xdr:col>4</xdr:col>
                    <xdr:colOff>138023</xdr:colOff>
                    <xdr:row>109</xdr:row>
                    <xdr:rowOff>8626</xdr:rowOff>
                  </from>
                  <to>
                    <xdr:col>4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Fill="0" autoLine="0" autoPict="0">
                <anchor moveWithCells="1">
                  <from>
                    <xdr:col>12</xdr:col>
                    <xdr:colOff>138023</xdr:colOff>
                    <xdr:row>96</xdr:row>
                    <xdr:rowOff>8626</xdr:rowOff>
                  </from>
                  <to>
                    <xdr:col>12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defaultSize="0" autoFill="0" autoLine="0" autoPict="0">
                <anchor moveWithCells="1">
                  <from>
                    <xdr:col>12</xdr:col>
                    <xdr:colOff>138023</xdr:colOff>
                    <xdr:row>100</xdr:row>
                    <xdr:rowOff>8626</xdr:rowOff>
                  </from>
                  <to>
                    <xdr:col>12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Fill="0" autoLine="0" autoPict="0">
                <anchor moveWithCells="1">
                  <from>
                    <xdr:col>12</xdr:col>
                    <xdr:colOff>138023</xdr:colOff>
                    <xdr:row>101</xdr:row>
                    <xdr:rowOff>8626</xdr:rowOff>
                  </from>
                  <to>
                    <xdr:col>12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Fill="0" autoLine="0" autoPict="0">
                <anchor moveWithCells="1">
                  <from>
                    <xdr:col>12</xdr:col>
                    <xdr:colOff>138023</xdr:colOff>
                    <xdr:row>106</xdr:row>
                    <xdr:rowOff>8626</xdr:rowOff>
                  </from>
                  <to>
                    <xdr:col>12</xdr:col>
                    <xdr:colOff>370936</xdr:colOff>
                    <xdr:row>107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Fill="0" autoLine="0" autoPict="0">
                <anchor moveWithCells="1">
                  <from>
                    <xdr:col>4</xdr:col>
                    <xdr:colOff>138023</xdr:colOff>
                    <xdr:row>111</xdr:row>
                    <xdr:rowOff>8626</xdr:rowOff>
                  </from>
                  <to>
                    <xdr:col>4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Fill="0" autoLine="0" autoPict="0">
                <anchor moveWithCells="1">
                  <from>
                    <xdr:col>12</xdr:col>
                    <xdr:colOff>138023</xdr:colOff>
                    <xdr:row>108</xdr:row>
                    <xdr:rowOff>8626</xdr:rowOff>
                  </from>
                  <to>
                    <xdr:col>12</xdr:col>
                    <xdr:colOff>370936</xdr:colOff>
                    <xdr:row>109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Fill="0" autoLine="0" autoPict="0">
                <anchor moveWithCells="1">
                  <from>
                    <xdr:col>12</xdr:col>
                    <xdr:colOff>138023</xdr:colOff>
                    <xdr:row>109</xdr:row>
                    <xdr:rowOff>8626</xdr:rowOff>
                  </from>
                  <to>
                    <xdr:col>12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Fill="0" autoLine="0" autoPict="0">
                <anchor moveWithCells="1">
                  <from>
                    <xdr:col>4</xdr:col>
                    <xdr:colOff>138023</xdr:colOff>
                    <xdr:row>107</xdr:row>
                    <xdr:rowOff>8626</xdr:rowOff>
                  </from>
                  <to>
                    <xdr:col>4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defaultSize="0" autoFill="0" autoLine="0" autoPict="0">
                <anchor moveWithCells="1">
                  <from>
                    <xdr:col>4</xdr:col>
                    <xdr:colOff>138023</xdr:colOff>
                    <xdr:row>108</xdr:row>
                    <xdr:rowOff>8626</xdr:rowOff>
                  </from>
                  <to>
                    <xdr:col>4</xdr:col>
                    <xdr:colOff>370936</xdr:colOff>
                    <xdr:row>109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Fill="0" autoLine="0" autoPict="0">
                <anchor moveWithCells="1">
                  <from>
                    <xdr:col>4</xdr:col>
                    <xdr:colOff>138023</xdr:colOff>
                    <xdr:row>94</xdr:row>
                    <xdr:rowOff>8626</xdr:rowOff>
                  </from>
                  <to>
                    <xdr:col>4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7" name="Check Box 36">
              <controlPr defaultSize="0" autoFill="0" autoLine="0" autoPict="0">
                <anchor moveWithCells="1">
                  <from>
                    <xdr:col>4</xdr:col>
                    <xdr:colOff>138023</xdr:colOff>
                    <xdr:row>94</xdr:row>
                    <xdr:rowOff>8626</xdr:rowOff>
                  </from>
                  <to>
                    <xdr:col>4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8" name="Check Box 37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39" name="Check Box 38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0" name="Check Box 39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1" name="Check Box 41">
              <controlPr defaultSize="0" autoFill="0" autoLine="0" autoPict="0">
                <anchor moveWithCells="1">
                  <from>
                    <xdr:col>4</xdr:col>
                    <xdr:colOff>138023</xdr:colOff>
                    <xdr:row>100</xdr:row>
                    <xdr:rowOff>8626</xdr:rowOff>
                  </from>
                  <to>
                    <xdr:col>4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2" name="Check Box 42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3" name="Check Box 43">
              <controlPr defaultSize="0" autoFill="0" autoLine="0" autoPict="0">
                <anchor moveWithCells="1">
                  <from>
                    <xdr:col>4</xdr:col>
                    <xdr:colOff>138023</xdr:colOff>
                    <xdr:row>100</xdr:row>
                    <xdr:rowOff>8626</xdr:rowOff>
                  </from>
                  <to>
                    <xdr:col>4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44" name="Check Box 44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45" name="Check Box 45">
              <controlPr defaultSize="0" autoFill="0" autoLine="0" autoPict="0">
                <anchor moveWithCells="1">
                  <from>
                    <xdr:col>4</xdr:col>
                    <xdr:colOff>138023</xdr:colOff>
                    <xdr:row>100</xdr:row>
                    <xdr:rowOff>8626</xdr:rowOff>
                  </from>
                  <to>
                    <xdr:col>4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6" name="Check Box 46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47" name="Check Box 47">
              <controlPr defaultSize="0" autoFill="0" autoLine="0" autoPict="0">
                <anchor moveWithCells="1">
                  <from>
                    <xdr:col>4</xdr:col>
                    <xdr:colOff>138023</xdr:colOff>
                    <xdr:row>111</xdr:row>
                    <xdr:rowOff>8626</xdr:rowOff>
                  </from>
                  <to>
                    <xdr:col>4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48" name="Check Box 48">
              <controlPr defaultSize="0" autoFill="0" autoLine="0" autoPict="0">
                <anchor moveWithCells="1">
                  <from>
                    <xdr:col>12</xdr:col>
                    <xdr:colOff>138023</xdr:colOff>
                    <xdr:row>93</xdr:row>
                    <xdr:rowOff>8626</xdr:rowOff>
                  </from>
                  <to>
                    <xdr:col>12</xdr:col>
                    <xdr:colOff>370936</xdr:colOff>
                    <xdr:row>94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49" name="Check Box 49">
              <controlPr defaultSize="0" autoFill="0" autoLine="0" autoPict="0">
                <anchor moveWithCells="1">
                  <from>
                    <xdr:col>12</xdr:col>
                    <xdr:colOff>138023</xdr:colOff>
                    <xdr:row>96</xdr:row>
                    <xdr:rowOff>8626</xdr:rowOff>
                  </from>
                  <to>
                    <xdr:col>12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50" name="Check Box 50">
              <controlPr defaultSize="0" autoFill="0" autoLine="0" autoPict="0">
                <anchor moveWithCells="1">
                  <from>
                    <xdr:col>12</xdr:col>
                    <xdr:colOff>138023</xdr:colOff>
                    <xdr:row>96</xdr:row>
                    <xdr:rowOff>8626</xdr:rowOff>
                  </from>
                  <to>
                    <xdr:col>12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51" name="Check Box 51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52" name="Check Box 52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53" name="Check Box 53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54" name="Check Box 54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55" name="Check Box 55">
              <controlPr defaultSize="0" autoFill="0" autoLine="0" autoPict="0">
                <anchor moveWithCells="1">
                  <from>
                    <xdr:col>12</xdr:col>
                    <xdr:colOff>138023</xdr:colOff>
                    <xdr:row>100</xdr:row>
                    <xdr:rowOff>8626</xdr:rowOff>
                  </from>
                  <to>
                    <xdr:col>12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6" name="Check Box 56">
              <controlPr defaultSize="0" autoFill="0" autoLine="0" autoPict="0">
                <anchor moveWithCells="1">
                  <from>
                    <xdr:col>12</xdr:col>
                    <xdr:colOff>138023</xdr:colOff>
                    <xdr:row>100</xdr:row>
                    <xdr:rowOff>8626</xdr:rowOff>
                  </from>
                  <to>
                    <xdr:col>12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57" name="Check Box 57">
              <controlPr defaultSize="0" autoFill="0" autoLine="0" autoPict="0">
                <anchor moveWithCells="1">
                  <from>
                    <xdr:col>12</xdr:col>
                    <xdr:colOff>138023</xdr:colOff>
                    <xdr:row>101</xdr:row>
                    <xdr:rowOff>8626</xdr:rowOff>
                  </from>
                  <to>
                    <xdr:col>12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58" name="Check Box 58">
              <controlPr defaultSize="0" autoFill="0" autoLine="0" autoPict="0">
                <anchor moveWithCells="1">
                  <from>
                    <xdr:col>12</xdr:col>
                    <xdr:colOff>138023</xdr:colOff>
                    <xdr:row>101</xdr:row>
                    <xdr:rowOff>8626</xdr:rowOff>
                  </from>
                  <to>
                    <xdr:col>12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59" name="Check Box 59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60" name="Check Box 60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61" name="Check Box 61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62" name="Check Box 62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63" name="Check Box 63">
              <controlPr defaultSize="0" autoFill="0" autoLine="0" autoPict="0">
                <anchor moveWithCells="1">
                  <from>
                    <xdr:col>12</xdr:col>
                    <xdr:colOff>138023</xdr:colOff>
                    <xdr:row>106</xdr:row>
                    <xdr:rowOff>8626</xdr:rowOff>
                  </from>
                  <to>
                    <xdr:col>12</xdr:col>
                    <xdr:colOff>370936</xdr:colOff>
                    <xdr:row>107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64" name="Check Box 64">
              <controlPr defaultSize="0" autoFill="0" autoLine="0" autoPict="0">
                <anchor moveWithCells="1">
                  <from>
                    <xdr:col>12</xdr:col>
                    <xdr:colOff>138023</xdr:colOff>
                    <xdr:row>106</xdr:row>
                    <xdr:rowOff>8626</xdr:rowOff>
                  </from>
                  <to>
                    <xdr:col>12</xdr:col>
                    <xdr:colOff>370936</xdr:colOff>
                    <xdr:row>107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65" name="Check Box 65">
              <controlPr defaultSize="0" autoFill="0" autoLine="0" autoPict="0">
                <anchor moveWithCells="1">
                  <from>
                    <xdr:col>12</xdr:col>
                    <xdr:colOff>138023</xdr:colOff>
                    <xdr:row>108</xdr:row>
                    <xdr:rowOff>8626</xdr:rowOff>
                  </from>
                  <to>
                    <xdr:col>12</xdr:col>
                    <xdr:colOff>370936</xdr:colOff>
                    <xdr:row>109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66" name="Check Box 66">
              <controlPr defaultSize="0" autoFill="0" autoLine="0" autoPict="0">
                <anchor moveWithCells="1">
                  <from>
                    <xdr:col>12</xdr:col>
                    <xdr:colOff>138023</xdr:colOff>
                    <xdr:row>108</xdr:row>
                    <xdr:rowOff>8626</xdr:rowOff>
                  </from>
                  <to>
                    <xdr:col>12</xdr:col>
                    <xdr:colOff>370936</xdr:colOff>
                    <xdr:row>109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67" name="Check Box 67">
              <controlPr defaultSize="0" autoFill="0" autoLine="0" autoPict="0">
                <anchor moveWithCells="1">
                  <from>
                    <xdr:col>12</xdr:col>
                    <xdr:colOff>138023</xdr:colOff>
                    <xdr:row>109</xdr:row>
                    <xdr:rowOff>8626</xdr:rowOff>
                  </from>
                  <to>
                    <xdr:col>12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68" name="Check Box 68">
              <controlPr defaultSize="0" autoFill="0" autoLine="0" autoPict="0">
                <anchor moveWithCells="1">
                  <from>
                    <xdr:col>12</xdr:col>
                    <xdr:colOff>138023</xdr:colOff>
                    <xdr:row>109</xdr:row>
                    <xdr:rowOff>8626</xdr:rowOff>
                  </from>
                  <to>
                    <xdr:col>12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69" name="Check Box 69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70" name="Check Box 70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71" name="Check Box 71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72" name="Check Box 72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73" name="Check Box 73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74" name="Check Box 78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75" name="Check Box 79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6" r:id="rId76" name="Check Box 80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id="{92AE9FF2-231C-4732-937C-9E4B1C647D5C}">
            <xm:f>$K$10=下拉菜单!$Z$23</xm:f>
            <x14:dxf>
              <fill>
                <patternFill>
                  <bgColor rgb="FFFFFF00"/>
                </patternFill>
              </fill>
            </x14:dxf>
          </x14:cfRule>
          <xm:sqref>D14:E14</xm:sqref>
        </x14:conditionalFormatting>
        <x14:conditionalFormatting xmlns:xm="http://schemas.microsoft.com/office/excel/2006/main">
          <x14:cfRule type="expression" priority="42" id="{D77A5CC3-007C-4FBB-84A2-5C5C82BC060A}">
            <xm:f>$K$10=下拉菜单!$Z$23</xm:f>
            <x14:dxf>
              <fill>
                <patternFill>
                  <bgColor rgb="FFFFFF00"/>
                </patternFill>
              </fill>
            </x14:dxf>
          </x14:cfRule>
          <xm:sqref>I14:J15</xm:sqref>
        </x14:conditionalFormatting>
        <x14:conditionalFormatting xmlns:xm="http://schemas.microsoft.com/office/excel/2006/main">
          <x14:cfRule type="expression" priority="30" id="{5E423C9B-161C-46CA-8CA0-50E6C421A8CB}">
            <xm:f>$D$31=下拉菜单!$P$7</xm:f>
            <x14:dxf>
              <fill>
                <patternFill>
                  <bgColor rgb="FFFF00FF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expression" priority="41" id="{15BE6044-BD53-4CA4-8797-58BEE1D87006}">
            <xm:f>$K$10=下拉菜单!$Z$23</xm:f>
            <x14:dxf>
              <fill>
                <patternFill>
                  <bgColor rgb="FFFFFF00"/>
                </patternFill>
              </fill>
            </x14:dxf>
          </x14:cfRule>
          <xm:sqref>N14:O15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0">
        <x14:dataValidation type="list" allowBlank="1" showInputMessage="1" showErrorMessage="1" xr:uid="{9F8F2F8D-5AB3-4402-976D-F761D6F26056}">
          <x14:formula1>
            <xm:f>下拉菜单!$AG$26:$AG$28</xm:f>
          </x14:formula1>
          <xm:sqref>N104:O104</xm:sqref>
        </x14:dataValidation>
        <x14:dataValidation type="list" allowBlank="1" showInputMessage="1" showErrorMessage="1" xr:uid="{745DCB7E-0C66-450D-B41E-7B36D696D3DD}">
          <x14:formula1>
            <xm:f>下拉菜单!$AO$14:$AO$16</xm:f>
          </x14:formula1>
          <xm:sqref>M90</xm:sqref>
        </x14:dataValidation>
        <x14:dataValidation type="list" allowBlank="1" showInputMessage="1" showErrorMessage="1" xr:uid="{AA34E8FB-3DCE-4E4A-B8B6-02B105572A67}">
          <x14:formula1>
            <xm:f>下拉菜单!$U$3:$U$5</xm:f>
          </x14:formula1>
          <xm:sqref>J46:O46</xm:sqref>
        </x14:dataValidation>
        <x14:dataValidation type="list" allowBlank="1" showInputMessage="1" showErrorMessage="1" xr:uid="{11DA56DD-F022-4B37-BB5A-CE87A212C2F0}">
          <x14:formula1>
            <xm:f>下拉菜单!$U$4:$U$5</xm:f>
          </x14:formula1>
          <xm:sqref>J52 J44</xm:sqref>
        </x14:dataValidation>
        <x14:dataValidation type="list" allowBlank="1" showInputMessage="1" showErrorMessage="1" xr:uid="{318AD057-CADE-439F-B238-EF47C62D9CAC}">
          <x14:formula1>
            <xm:f>下拉菜单!$A$16:$A$50</xm:f>
          </x14:formula1>
          <xm:sqref>D6:O6</xm:sqref>
        </x14:dataValidation>
        <x14:dataValidation type="list" allowBlank="1" showInputMessage="1" showErrorMessage="1" xr:uid="{19C21CF6-8253-4B8F-9D5F-F704E7390A97}">
          <x14:formula1>
            <xm:f>下拉菜单!$T$21:$T$25</xm:f>
          </x14:formula1>
          <xm:sqref>D48:F49</xm:sqref>
        </x14:dataValidation>
        <x14:dataValidation type="list" allowBlank="1" showInputMessage="1" showErrorMessage="1" xr:uid="{37DE87E5-99B4-4629-9F9C-975A3643AAC2}">
          <x14:formula1>
            <xm:f>下拉菜单!$W$2:$W$12</xm:f>
          </x14:formula1>
          <xm:sqref>D33:F33 D34:D37 D38:F38 F68:F73</xm:sqref>
        </x14:dataValidation>
        <x14:dataValidation type="list" allowBlank="1" showInputMessage="1" showErrorMessage="1" xr:uid="{9C07A1DF-FC03-443F-8415-263D602014BF}">
          <x14:formula1>
            <xm:f>下拉菜单!$D$4:$D$10</xm:f>
          </x14:formula1>
          <xm:sqref>I11</xm:sqref>
        </x14:dataValidation>
        <x14:dataValidation type="list" allowBlank="1" showInputMessage="1" showErrorMessage="1" xr:uid="{1AC6A567-C001-4961-A515-02463653E1DE}">
          <x14:formula1>
            <xm:f>下拉菜单!$I$5:$I$8</xm:f>
          </x14:formula1>
          <xm:sqref>D26:F26</xm:sqref>
        </x14:dataValidation>
        <x14:dataValidation type="list" allowBlank="1" showInputMessage="1" showErrorMessage="1" xr:uid="{3D92CD25-F154-43DD-8BB4-DB2E10963C84}">
          <x14:formula1>
            <xm:f>下拉菜单!$Z$22:$Z$23</xm:f>
          </x14:formula1>
          <xm:sqref>K10</xm:sqref>
        </x14:dataValidation>
        <x14:dataValidation type="list" allowBlank="1" showInputMessage="1" showErrorMessage="1" xr:uid="{75D4A51B-413F-4D78-9BA6-941B2A18C71F}">
          <x14:formula1>
            <xm:f>下拉菜单!$AF$26:$AF$29</xm:f>
          </x14:formula1>
          <xm:sqref>D59:F60</xm:sqref>
        </x14:dataValidation>
        <x14:dataValidation type="list" allowBlank="1" showInputMessage="1" showErrorMessage="1" xr:uid="{F5194C90-D748-4B6B-8755-EADBE9A98CA6}">
          <x14:formula1>
            <xm:f>下拉菜单!$AE$26:$AE$33</xm:f>
          </x14:formula1>
          <xm:sqref>D57:F58</xm:sqref>
        </x14:dataValidation>
        <x14:dataValidation type="list" allowBlank="1" showInputMessage="1" showErrorMessage="1" xr:uid="{8878F1B1-7819-463A-822C-7F21E24C0C09}">
          <x14:formula1>
            <xm:f>下拉菜单!$AC$16:$AC$18</xm:f>
          </x14:formula1>
          <xm:sqref>F111</xm:sqref>
        </x14:dataValidation>
        <x14:dataValidation type="list" allowBlank="1" showInputMessage="1" showErrorMessage="1" xr:uid="{7610E401-113F-47C0-8667-A0354B7E1C85}">
          <x14:formula1>
            <xm:f>下拉菜单!$AA$14:$AA$15</xm:f>
          </x14:formula1>
          <xm:sqref>D18:E18</xm:sqref>
        </x14:dataValidation>
        <x14:dataValidation type="list" allowBlank="1" showInputMessage="1" showErrorMessage="1" xr:uid="{E2609E41-61DF-4C48-85A2-79E1608E0DA4}">
          <x14:formula1>
            <xm:f>下拉菜单!$AF$18:$AF$19</xm:f>
          </x14:formula1>
          <xm:sqref>D64:E64</xm:sqref>
        </x14:dataValidation>
        <x14:dataValidation type="list" allowBlank="1" showInputMessage="1" showErrorMessage="1" xr:uid="{968C3C15-94A7-4518-ACE3-8B365EB45D7F}">
          <x14:formula1>
            <xm:f>下拉菜单!$U$9:$U$11</xm:f>
          </x14:formula1>
          <xm:sqref>J47:O49 J57:O57 J59:O59</xm:sqref>
        </x14:dataValidation>
        <x14:dataValidation type="list" allowBlank="1" showInputMessage="1" showErrorMessage="1" xr:uid="{4CF42A7A-F641-45FD-9235-B5CFA4B4680E}">
          <x14:formula1>
            <xm:f>下拉菜单!$R$4:$R$6</xm:f>
          </x14:formula1>
          <xm:sqref>D42:J42</xm:sqref>
        </x14:dataValidation>
        <x14:dataValidation type="list" allowBlank="1" showDropDown="1" showInputMessage="1" showErrorMessage="1" xr:uid="{4B73A671-3E7E-400A-B2F2-8236B9CD6E61}">
          <x14:formula1>
            <xm:f>下拉菜单!$Z$4:$Z$6</xm:f>
          </x14:formula1>
          <xm:sqref>I41:J41</xm:sqref>
        </x14:dataValidation>
        <x14:dataValidation type="list" allowBlank="1" showInputMessage="1" showErrorMessage="1" xr:uid="{F9C270D3-4C7D-49FA-92F0-8E655D61C2C3}">
          <x14:formula1>
            <xm:f>下拉菜单!$K$5:$K$7</xm:f>
          </x14:formula1>
          <xm:sqref>D23:E23</xm:sqref>
        </x14:dataValidation>
        <x14:dataValidation type="list" allowBlank="1" showInputMessage="1" showErrorMessage="1" xr:uid="{E37B3B27-EAFE-487F-AEFD-A4B96CB714A1}">
          <x14:formula1>
            <xm:f>下拉菜单!$AF$13:$AF$14</xm:f>
          </x14:formula1>
          <xm:sqref>I29</xm:sqref>
        </x14:dataValidation>
        <x14:dataValidation type="list" allowBlank="1" showInputMessage="1" showErrorMessage="1" xr:uid="{72BDA2A8-837E-4646-9893-C46B6C5FFD2E}">
          <x14:formula1>
            <xm:f>下拉菜单!$N$4:$N$62</xm:f>
          </x14:formula1>
          <xm:sqref>L17 H17 D17 H19</xm:sqref>
        </x14:dataValidation>
        <x14:dataValidation type="list" allowBlank="1" showInputMessage="1" showErrorMessage="1" xr:uid="{C1AADF1E-E584-4C75-B3FD-7FFE5954F43E}">
          <x14:formula1>
            <xm:f>下拉菜单!$AH$4:$AH$12</xm:f>
          </x14:formula1>
          <xm:sqref>I16</xm:sqref>
        </x14:dataValidation>
        <x14:dataValidation type="list" allowBlank="1" showInputMessage="1" showErrorMessage="1" xr:uid="{2C80D355-47D1-4A67-B3A3-2DF57E7CF45D}">
          <x14:formula1>
            <xm:f>下拉菜单!$M$4:$M$53</xm:f>
          </x14:formula1>
          <xm:sqref>N5</xm:sqref>
        </x14:dataValidation>
        <x14:dataValidation type="list" allowBlank="1" showInputMessage="1" showErrorMessage="1" xr:uid="{5F6CEE2C-06AD-4F6D-9F2F-5906C5E722CB}">
          <x14:formula1>
            <xm:f>下拉菜单!$F$4:$F$15</xm:f>
          </x14:formula1>
          <xm:sqref>I10</xm:sqref>
        </x14:dataValidation>
        <x14:dataValidation type="list" allowBlank="1" showInputMessage="1" showErrorMessage="1" xr:uid="{7701DC7F-44C4-4C8D-B212-587294D5AD02}">
          <x14:formula1>
            <xm:f>下拉菜单!$C$4:$C$5</xm:f>
          </x14:formula1>
          <xm:sqref>D5:F5</xm:sqref>
        </x14:dataValidation>
        <x14:dataValidation type="list" allowBlank="1" showInputMessage="1" showErrorMessage="1" xr:uid="{52A5D4FA-2973-497E-B911-04FEF86EA5B6}">
          <x14:formula1>
            <xm:f>下拉菜单!$L$5:$L$7</xm:f>
          </x14:formula1>
          <xm:sqref>D12</xm:sqref>
        </x14:dataValidation>
        <x14:dataValidation type="list" allowBlank="1" showInputMessage="1" showErrorMessage="1" xr:uid="{F8D487A1-767B-4C20-A1DA-E44183E23E93}">
          <x14:formula1>
            <xm:f>下拉菜单!$G$4:$G$10</xm:f>
          </x14:formula1>
          <xm:sqref>N10</xm:sqref>
        </x14:dataValidation>
        <x14:dataValidation type="list" allowBlank="1" showInputMessage="1" showErrorMessage="1" xr:uid="{EBAF3F18-0EB7-46EE-9B06-24C4A2420859}">
          <x14:formula1>
            <xm:f>下拉菜单!$P$9:$P$23</xm:f>
          </x14:formula1>
          <xm:sqref>I31:K31</xm:sqref>
        </x14:dataValidation>
        <x14:dataValidation type="list" allowBlank="1" showInputMessage="1" showErrorMessage="1" xr:uid="{588FB092-DFB1-457D-BFEE-D5AF5CA3DA66}">
          <x14:formula1>
            <xm:f>下拉菜单!$AB$4:$AB$5</xm:f>
          </x14:formula1>
          <xm:sqref>D65:E65</xm:sqref>
        </x14:dataValidation>
        <x14:dataValidation type="list" allowBlank="1" showInputMessage="1" showErrorMessage="1" xr:uid="{F4728E32-A0D0-4950-AA26-3184C40B88EF}">
          <x14:formula1>
            <xm:f>下拉菜单!$U$10:$U$11</xm:f>
          </x14:formula1>
          <xm:sqref>J53 J45</xm:sqref>
        </x14:dataValidation>
        <x14:dataValidation type="list" allowBlank="1" showInputMessage="1" showErrorMessage="1" xr:uid="{CC68E51A-9413-43EE-AC09-7AB0BCD1D07D}">
          <x14:formula1>
            <xm:f>下拉菜单!$AE$15:$AE$16</xm:f>
          </x14:formula1>
          <xm:sqref>I30</xm:sqref>
        </x14:dataValidation>
        <x14:dataValidation type="list" allowBlank="1" showInputMessage="1" showErrorMessage="1" xr:uid="{19374EED-9DC4-41EF-9269-10E1F16B8B32}">
          <x14:formula1>
            <xm:f>下拉菜单!$AH$17:$AH$20</xm:f>
          </x14:formula1>
          <xm:sqref>N108:O108 N106</xm:sqref>
        </x14:dataValidation>
        <x14:dataValidation type="list" allowBlank="1" showInputMessage="1" showErrorMessage="1" xr:uid="{405AA35F-8A41-4F78-B468-5B55B6044FE9}">
          <x14:formula1>
            <xm:f>下拉菜单!$AE$18:$AE$21</xm:f>
          </x14:formula1>
          <xm:sqref>F103</xm:sqref>
        </x14:dataValidation>
        <x14:dataValidation type="list" allowBlank="1" showInputMessage="1" showErrorMessage="1" xr:uid="{804D8928-0647-4C78-B54B-D0D321549B1D}">
          <x14:formula1>
            <xm:f>下拉菜单!$Z$16:$Z$18</xm:f>
          </x14:formula1>
          <xm:sqref>F113</xm:sqref>
        </x14:dataValidation>
        <x14:dataValidation type="list" allowBlank="1" showInputMessage="1" showErrorMessage="1" xr:uid="{12EAD46C-7951-453C-A1B4-CDCDDC81DA79}">
          <x14:formula1>
            <xm:f>下拉菜单!$E$4:$E$5</xm:f>
          </x14:formula1>
          <xm:sqref>N11</xm:sqref>
        </x14:dataValidation>
        <x14:dataValidation type="list" allowBlank="1" showInputMessage="1" showErrorMessage="1" xr:uid="{EC028C43-071F-4751-A4DA-5D2C39A97181}">
          <x14:formula1>
            <xm:f>下拉菜单!$P$3:$P$7</xm:f>
          </x14:formula1>
          <xm:sqref>D31:F31</xm:sqref>
        </x14:dataValidation>
        <x14:dataValidation type="list" allowBlank="1" showInputMessage="1" showErrorMessage="1" xr:uid="{27B80D2B-3DC8-4A8D-96D5-B5444634ABBF}">
          <x14:formula1>
            <xm:f>下拉菜单!$M$4:$M$13</xm:f>
          </x14:formula1>
          <xm:sqref>J54:K54</xm:sqref>
        </x14:dataValidation>
        <x14:dataValidation type="list" allowBlank="1" showInputMessage="1" showErrorMessage="1" xr:uid="{ADA4657B-5C7C-4CE3-8BBC-531D584CA038}">
          <x14:formula1>
            <xm:f>下拉菜单!$AQ$4:$AQ$23</xm:f>
          </x14:formula1>
          <xm:sqref>F100:G100</xm:sqref>
        </x14:dataValidation>
        <x14:dataValidation type="list" allowBlank="1" showInputMessage="1" showErrorMessage="1" xr:uid="{25FE4C6E-0140-48F9-80A3-F3E169139E7D}">
          <x14:formula1>
            <xm:f>下拉菜单!$AP$4:$AP$6</xm:f>
          </x14:formula1>
          <xm:sqref>F99:G99</xm:sqref>
        </x14:dataValidation>
        <x14:dataValidation type="list" allowBlank="1" showInputMessage="1" showErrorMessage="1" xr:uid="{F68C5AD3-A387-4A0E-9DE3-447CFAE9349F}">
          <x14:formula1>
            <xm:f>下拉菜单!$V$4:$V$10</xm:f>
          </x14:formula1>
          <xm:sqref>D41:E41</xm:sqref>
        </x14:dataValidation>
        <x14:dataValidation type="list" allowBlank="1" showInputMessage="1" showErrorMessage="1" xr:uid="{17CFC7D4-2818-433A-A03C-2A5A62B1C4F9}">
          <x14:formula1>
            <xm:f>下拉菜单!$A$4:$A$11</xm:f>
          </x14:formula1>
          <xm:sqref>D10</xm:sqref>
        </x14:dataValidation>
        <x14:dataValidation type="list" allowBlank="1" showInputMessage="1" showErrorMessage="1" xr:uid="{1F27B8B0-8FCD-4A71-8887-36C6B24BF57B}">
          <x14:formula1>
            <xm:f>下拉菜单!$B$4:$B$13</xm:f>
          </x14:formula1>
          <xm:sqref>D11 F11</xm:sqref>
        </x14:dataValidation>
        <x14:dataValidation type="list" allowBlank="1" showInputMessage="1" showErrorMessage="1" xr:uid="{16B49071-5F6A-4BC4-A818-933D2DE4B30A}">
          <x14:formula1>
            <xm:f>下拉菜单!$Y$3:$Y$7</xm:f>
          </x14:formula1>
          <xm:sqref>I70:I73</xm:sqref>
        </x14:dataValidation>
        <x14:dataValidation type="list" allowBlank="1" showInputMessage="1" showErrorMessage="1" xr:uid="{8468A7D3-F958-42D8-A212-6BA87CDE012A}">
          <x14:formula1>
            <xm:f>下拉菜单!$Y$4:$Y$7</xm:f>
          </x14:formula1>
          <xm:sqref>I68:I69 G33:G38</xm:sqref>
        </x14:dataValidation>
        <x14:dataValidation type="list" allowBlank="1" showInputMessage="1" showErrorMessage="1" xr:uid="{1BD5A8A2-BF42-4A27-841F-532BEE5D0FF8}">
          <x14:formula1>
            <xm:f>下拉菜单!$O$27:$O$35</xm:f>
          </x14:formula1>
          <xm:sqref>D29</xm:sqref>
        </x14:dataValidation>
        <x14:dataValidation type="list" allowBlank="1" showInputMessage="1" showErrorMessage="1" xr:uid="{B488301E-B53F-480A-B6D6-AB55BF28A76F}">
          <x14:formula1>
            <xm:f>下拉菜单!$J$6</xm:f>
          </x14:formula1>
          <xm:sqref>H26</xm:sqref>
        </x14:dataValidation>
        <x14:dataValidation type="list" allowBlank="1" showInputMessage="1" showErrorMessage="1" xr:uid="{506FF48D-442E-4477-ACD0-D2D43EC50A10}">
          <x14:formula1>
            <xm:f>下拉菜单!$AA$4:$AA$9</xm:f>
          </x14:formula1>
          <xm:sqref>D15:E16 D13:E13</xm:sqref>
        </x14:dataValidation>
        <x14:dataValidation type="list" allowBlank="1" showInputMessage="1" showErrorMessage="1" xr:uid="{A5019EBF-08BD-4F24-9491-3101E567CE71}">
          <x14:formula1>
            <xm:f>下拉菜单!$T$4:$T$14</xm:f>
          </x14:formula1>
          <xm:sqref>D44:F47</xm:sqref>
        </x14:dataValidation>
        <x14:dataValidation type="list" allowBlank="1" showInputMessage="1" showErrorMessage="1" xr:uid="{A9BA12A3-AA60-445C-87BF-A393A117C578}">
          <x14:formula1>
            <xm:f>下拉菜单!$O$3:$O$14</xm:f>
          </x14:formula1>
          <xm:sqref>D30:F30</xm:sqref>
        </x14:dataValidation>
        <x14:dataValidation type="list" allowBlank="1" showInputMessage="1" showErrorMessage="1" xr:uid="{BFB8CD8C-F130-4B44-903D-3258A0E2B260}">
          <x14:formula1>
            <xm:f>下拉菜单!$Q$4:$Q$42</xm:f>
          </x14:formula1>
          <xm:sqref>D52:F54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AC29-9053-4CC3-8ECA-0B044484082B}">
  <dimension ref="A1:Q126"/>
  <sheetViews>
    <sheetView tabSelected="1" view="pageLayout" topLeftCell="A94" zoomScaleNormal="85" zoomScaleSheetLayoutView="100" workbookViewId="0">
      <selection activeCell="H8" sqref="H8:I8"/>
    </sheetView>
  </sheetViews>
  <sheetFormatPr defaultColWidth="8.875" defaultRowHeight="19.899999999999999" customHeight="1"/>
  <cols>
    <col min="1" max="1" width="3.375" style="3" customWidth="1"/>
    <col min="2" max="15" width="8.125" style="3" customWidth="1"/>
    <col min="16" max="17" width="0" style="3" hidden="1" customWidth="1"/>
    <col min="18" max="16384" width="8.875" style="3"/>
  </cols>
  <sheetData>
    <row r="1" spans="1:17" ht="19.899999999999999" customHeight="1">
      <c r="A1" s="95" t="s">
        <v>449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7" ht="19.899999999999999" customHeight="1">
      <c r="A2" s="75"/>
      <c r="B2" s="97" t="s">
        <v>567</v>
      </c>
      <c r="C2" s="98"/>
      <c r="D2" s="99" t="s">
        <v>728</v>
      </c>
      <c r="E2" s="100"/>
      <c r="F2" s="100"/>
      <c r="H2" s="30" t="s">
        <v>165</v>
      </c>
      <c r="I2" s="100" t="s">
        <v>683</v>
      </c>
      <c r="J2" s="100"/>
      <c r="K2" s="310" t="s">
        <v>576</v>
      </c>
      <c r="L2" s="310"/>
      <c r="M2" s="310"/>
      <c r="N2" s="310"/>
      <c r="O2" s="310"/>
    </row>
    <row r="3" spans="1:17" ht="19.899999999999999" customHeight="1">
      <c r="A3" s="75"/>
      <c r="B3" s="97" t="s">
        <v>568</v>
      </c>
      <c r="C3" s="98"/>
      <c r="D3" s="99"/>
      <c r="E3" s="100"/>
      <c r="F3" s="100"/>
      <c r="G3" s="72"/>
      <c r="H3" s="30" t="s">
        <v>514</v>
      </c>
      <c r="I3" s="100"/>
      <c r="J3" s="100"/>
      <c r="K3" s="310"/>
      <c r="L3" s="310"/>
      <c r="M3" s="310"/>
      <c r="N3" s="310"/>
      <c r="O3" s="310"/>
      <c r="Q3" s="4"/>
    </row>
    <row r="4" spans="1:17" ht="19.899999999999999" customHeight="1">
      <c r="A4" s="75"/>
      <c r="B4" s="97" t="s">
        <v>569</v>
      </c>
      <c r="C4" s="98"/>
      <c r="D4" s="103"/>
      <c r="E4" s="104"/>
      <c r="F4" s="104"/>
      <c r="G4" s="31"/>
      <c r="H4" s="31"/>
      <c r="I4" s="74"/>
      <c r="J4" s="74"/>
      <c r="K4" s="311"/>
      <c r="L4" s="311"/>
      <c r="M4" s="311"/>
      <c r="N4" s="311"/>
      <c r="O4" s="311"/>
    </row>
    <row r="5" spans="1:17" ht="19.899999999999999" customHeight="1">
      <c r="A5" s="75"/>
      <c r="B5" s="113" t="s">
        <v>570</v>
      </c>
      <c r="C5" s="114"/>
      <c r="D5" s="103" t="s">
        <v>571</v>
      </c>
      <c r="E5" s="104"/>
      <c r="F5" s="104"/>
      <c r="G5" s="31"/>
      <c r="H5" s="114" t="s">
        <v>573</v>
      </c>
      <c r="I5" s="115"/>
      <c r="J5" s="116"/>
      <c r="K5" s="116"/>
      <c r="L5" s="116"/>
      <c r="M5" s="116"/>
      <c r="N5" s="116"/>
      <c r="O5" s="103"/>
      <c r="Q5" s="4"/>
    </row>
    <row r="6" spans="1:17" ht="19.899999999999999" customHeight="1" thickBot="1">
      <c r="A6" s="83"/>
      <c r="B6" s="85"/>
      <c r="C6" s="85"/>
      <c r="D6" s="85"/>
      <c r="E6" s="85"/>
      <c r="F6" s="85"/>
      <c r="G6" s="86"/>
      <c r="H6" s="87"/>
      <c r="I6" s="87"/>
      <c r="J6" s="87"/>
      <c r="K6" s="87"/>
      <c r="L6" s="87"/>
      <c r="M6" s="87"/>
      <c r="N6" s="87"/>
      <c r="O6" s="87"/>
      <c r="Q6" s="4"/>
    </row>
    <row r="7" spans="1:17" ht="19.899999999999999" customHeight="1">
      <c r="A7" s="75"/>
      <c r="B7" s="117" t="s">
        <v>574</v>
      </c>
      <c r="C7" s="118"/>
      <c r="D7" s="105"/>
      <c r="E7" s="119"/>
      <c r="F7" s="105"/>
      <c r="G7" s="119"/>
      <c r="H7" s="105"/>
      <c r="I7" s="119"/>
      <c r="J7" s="105"/>
      <c r="K7" s="119"/>
      <c r="L7" s="105"/>
      <c r="M7" s="119"/>
      <c r="N7" s="105"/>
      <c r="O7" s="106"/>
    </row>
    <row r="8" spans="1:17" ht="19.899999999999999" customHeight="1" thickBot="1">
      <c r="A8" s="75"/>
      <c r="B8" s="107" t="s">
        <v>575</v>
      </c>
      <c r="C8" s="108"/>
      <c r="D8" s="109"/>
      <c r="E8" s="110"/>
      <c r="F8" s="111"/>
      <c r="G8" s="111"/>
      <c r="H8" s="111"/>
      <c r="I8" s="111"/>
      <c r="J8" s="111"/>
      <c r="K8" s="111"/>
      <c r="L8" s="111"/>
      <c r="M8" s="111"/>
      <c r="N8" s="111"/>
      <c r="O8" s="112"/>
    </row>
    <row r="9" spans="1:17" s="26" customFormat="1" ht="18.350000000000001" customHeight="1">
      <c r="A9" s="32"/>
      <c r="B9" s="47" t="s">
        <v>577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7" ht="19.899999999999999" customHeight="1">
      <c r="A10" s="36"/>
      <c r="B10" s="34" t="s">
        <v>439</v>
      </c>
      <c r="C10" s="34"/>
      <c r="D10" s="55"/>
      <c r="E10" s="55"/>
      <c r="F10" s="38"/>
      <c r="G10" s="2" t="s">
        <v>353</v>
      </c>
      <c r="H10" s="10"/>
      <c r="I10" s="10"/>
      <c r="J10" s="10"/>
      <c r="K10" s="38"/>
      <c r="L10" s="38"/>
      <c r="M10" s="38"/>
      <c r="N10" s="38"/>
      <c r="O10" s="38"/>
    </row>
    <row r="11" spans="1:17" ht="19.899999999999999" customHeight="1">
      <c r="A11" s="75"/>
      <c r="B11" s="120" t="s">
        <v>578</v>
      </c>
      <c r="C11" s="98"/>
      <c r="D11" s="121" t="s">
        <v>534</v>
      </c>
      <c r="E11" s="121"/>
      <c r="F11" s="99"/>
      <c r="G11" s="122" t="s">
        <v>579</v>
      </c>
      <c r="H11" s="123"/>
      <c r="I11" s="121"/>
      <c r="J11" s="121"/>
      <c r="K11" s="99"/>
      <c r="L11" s="122" t="s">
        <v>110</v>
      </c>
      <c r="M11" s="123"/>
      <c r="N11" s="121"/>
      <c r="O11" s="99"/>
    </row>
    <row r="12" spans="1:17" ht="19.899999999999999" customHeight="1">
      <c r="A12" s="75"/>
      <c r="B12" s="281" t="s">
        <v>109</v>
      </c>
      <c r="C12" s="114"/>
      <c r="D12" s="121" t="s">
        <v>359</v>
      </c>
      <c r="E12" s="121"/>
      <c r="F12" s="99"/>
      <c r="G12" s="141" t="s">
        <v>580</v>
      </c>
      <c r="H12" s="142"/>
      <c r="I12" s="282" t="s">
        <v>373</v>
      </c>
      <c r="J12" s="282"/>
      <c r="K12" s="283"/>
      <c r="L12" s="141" t="s">
        <v>581</v>
      </c>
      <c r="M12" s="142"/>
      <c r="N12" s="116" t="s">
        <v>189</v>
      </c>
      <c r="O12" s="103"/>
      <c r="Q12" s="4"/>
    </row>
    <row r="13" spans="1:17" ht="19.899999999999999" customHeight="1">
      <c r="A13" s="83"/>
      <c r="B13" s="41"/>
      <c r="C13" s="41"/>
      <c r="D13" s="37"/>
      <c r="E13" s="37"/>
      <c r="F13" s="50"/>
      <c r="G13" s="46"/>
      <c r="H13" s="46"/>
      <c r="I13" s="46"/>
      <c r="J13" s="46"/>
      <c r="K13" s="46"/>
      <c r="L13" s="46"/>
      <c r="M13" s="46"/>
      <c r="N13" s="46"/>
      <c r="O13" s="46"/>
      <c r="Q13" s="4"/>
    </row>
    <row r="14" spans="1:17" ht="19.899999999999999" customHeight="1">
      <c r="A14" s="75"/>
      <c r="B14" s="131" t="s">
        <v>582</v>
      </c>
      <c r="C14" s="132"/>
      <c r="D14" s="124" t="s">
        <v>553</v>
      </c>
      <c r="E14" s="124"/>
      <c r="F14" s="58"/>
      <c r="G14" s="238" t="s">
        <v>583</v>
      </c>
      <c r="H14" s="239"/>
      <c r="I14" s="124" t="s">
        <v>533</v>
      </c>
      <c r="J14" s="124"/>
      <c r="K14" s="124"/>
      <c r="L14" s="124"/>
      <c r="M14" s="124"/>
      <c r="N14" s="124"/>
      <c r="O14" s="125"/>
    </row>
    <row r="15" spans="1:17" ht="19.899999999999999" customHeight="1">
      <c r="A15" s="31"/>
      <c r="B15" s="41"/>
      <c r="C15" s="41"/>
      <c r="D15" s="42"/>
      <c r="E15" s="42"/>
      <c r="F15" s="31"/>
      <c r="G15" s="31"/>
      <c r="H15" s="43"/>
      <c r="I15" s="44"/>
      <c r="J15" s="45"/>
      <c r="K15" s="45"/>
      <c r="L15" s="46"/>
      <c r="M15" s="46"/>
      <c r="N15" s="46"/>
      <c r="O15" s="46"/>
    </row>
    <row r="16" spans="1:17" ht="19.899999999999999" customHeight="1">
      <c r="A16" s="75"/>
      <c r="B16" s="128" t="s">
        <v>584</v>
      </c>
      <c r="C16" s="128"/>
      <c r="D16" s="284"/>
      <c r="E16" s="285"/>
      <c r="F16" s="40"/>
      <c r="G16" s="122" t="s">
        <v>337</v>
      </c>
      <c r="H16" s="123"/>
      <c r="I16" s="121"/>
      <c r="J16" s="99"/>
      <c r="K16" s="12"/>
      <c r="L16" s="123" t="s">
        <v>338</v>
      </c>
      <c r="M16" s="123"/>
      <c r="N16" s="121"/>
      <c r="O16" s="99"/>
    </row>
    <row r="17" spans="1:17" ht="19.899999999999999" customHeight="1">
      <c r="A17" s="75"/>
      <c r="B17" s="128" t="s">
        <v>586</v>
      </c>
      <c r="C17" s="128"/>
      <c r="D17" s="135"/>
      <c r="E17" s="136"/>
      <c r="F17" s="40"/>
      <c r="G17" s="122" t="s">
        <v>587</v>
      </c>
      <c r="H17" s="123"/>
      <c r="I17" s="121"/>
      <c r="J17" s="99"/>
      <c r="K17" s="13"/>
      <c r="L17" s="123" t="s">
        <v>588</v>
      </c>
      <c r="M17" s="123"/>
      <c r="N17" s="121"/>
      <c r="O17" s="99"/>
      <c r="Q17" s="4"/>
    </row>
    <row r="18" spans="1:17" ht="19.899999999999999" customHeight="1">
      <c r="A18" s="31"/>
      <c r="B18" s="41"/>
      <c r="C18" s="41"/>
      <c r="D18" s="42"/>
      <c r="E18" s="42"/>
      <c r="F18" s="37"/>
      <c r="G18" s="37"/>
      <c r="H18" s="37"/>
      <c r="I18" s="37"/>
      <c r="J18" s="37"/>
      <c r="K18" s="37"/>
      <c r="L18" s="46"/>
      <c r="M18" s="46"/>
      <c r="N18" s="46"/>
      <c r="O18" s="31"/>
    </row>
    <row r="19" spans="1:17" ht="19.899999999999999" customHeight="1">
      <c r="A19" s="75"/>
      <c r="B19" s="98" t="s">
        <v>589</v>
      </c>
      <c r="C19" s="128"/>
      <c r="D19" s="121"/>
      <c r="E19" s="121"/>
      <c r="F19" s="8" t="s">
        <v>314</v>
      </c>
      <c r="G19" s="8" t="s">
        <v>81</v>
      </c>
      <c r="H19" s="121"/>
      <c r="I19" s="121"/>
      <c r="J19" s="8" t="s">
        <v>315</v>
      </c>
      <c r="K19" s="8" t="s">
        <v>81</v>
      </c>
      <c r="L19" s="121"/>
      <c r="M19" s="121"/>
      <c r="N19" s="7" t="s">
        <v>316</v>
      </c>
      <c r="O19" s="40"/>
    </row>
    <row r="20" spans="1:17" ht="19.899999999999999" customHeight="1">
      <c r="A20" s="83"/>
      <c r="B20" s="41"/>
      <c r="C20" s="41"/>
      <c r="D20" s="46"/>
      <c r="E20" s="46"/>
      <c r="F20" s="45"/>
      <c r="G20" s="46"/>
      <c r="H20" s="46"/>
      <c r="I20" s="46"/>
      <c r="J20" s="46"/>
      <c r="K20" s="46"/>
      <c r="L20" s="46"/>
      <c r="M20" s="46"/>
      <c r="N20" s="46"/>
      <c r="O20" s="31"/>
    </row>
    <row r="21" spans="1:17" ht="19.899999999999999" customHeight="1">
      <c r="A21" s="75"/>
      <c r="B21" s="130" t="s">
        <v>590</v>
      </c>
      <c r="C21" s="131"/>
      <c r="D21" s="124"/>
      <c r="E21" s="125"/>
      <c r="F21" s="15"/>
      <c r="G21" s="131" t="s">
        <v>591</v>
      </c>
      <c r="H21" s="132"/>
      <c r="I21" s="133"/>
      <c r="J21" s="133"/>
      <c r="K21" s="133"/>
      <c r="L21" s="133"/>
      <c r="M21" s="133"/>
      <c r="N21" s="134"/>
      <c r="O21" s="31"/>
      <c r="Q21" s="4"/>
    </row>
    <row r="22" spans="1:17" ht="19.899999999999999" customHeight="1">
      <c r="A22" s="31"/>
      <c r="B22" s="43"/>
      <c r="C22" s="43"/>
      <c r="D22" s="47"/>
      <c r="E22" s="31"/>
      <c r="F22" s="47"/>
      <c r="G22" s="31"/>
      <c r="H22" s="31"/>
      <c r="I22" s="31"/>
      <c r="J22" s="31"/>
      <c r="K22" s="48"/>
      <c r="L22" s="31"/>
      <c r="M22" s="31"/>
      <c r="N22" s="31"/>
      <c r="O22" s="31"/>
      <c r="Q22" s="4"/>
    </row>
    <row r="23" spans="1:17" ht="19.899999999999999" customHeight="1">
      <c r="A23" s="36" t="s">
        <v>441</v>
      </c>
      <c r="B23" s="34" t="s">
        <v>593</v>
      </c>
      <c r="C23" s="34"/>
      <c r="D23" s="34"/>
      <c r="E23" s="34"/>
      <c r="F23" s="31"/>
      <c r="G23" s="31"/>
      <c r="H23" s="31"/>
      <c r="I23" s="31"/>
      <c r="J23" s="31"/>
      <c r="K23" s="31"/>
      <c r="L23" s="17"/>
      <c r="M23" s="31"/>
      <c r="N23" s="31"/>
      <c r="O23" s="31"/>
      <c r="Q23" s="4"/>
    </row>
    <row r="24" spans="1:17" ht="19.899999999999999" customHeight="1">
      <c r="A24" s="75"/>
      <c r="B24" s="141" t="s">
        <v>317</v>
      </c>
      <c r="C24" s="142"/>
      <c r="D24" s="286" t="s">
        <v>319</v>
      </c>
      <c r="E24" s="116"/>
      <c r="F24" s="103"/>
      <c r="G24" s="142" t="s">
        <v>323</v>
      </c>
      <c r="H24" s="142"/>
      <c r="I24" s="286" t="s">
        <v>723</v>
      </c>
      <c r="J24" s="116"/>
      <c r="K24" s="103"/>
      <c r="L24" s="54" t="s">
        <v>324</v>
      </c>
      <c r="M24" s="31"/>
      <c r="N24" s="31"/>
      <c r="O24" s="31"/>
      <c r="Q24" s="4"/>
    </row>
    <row r="25" spans="1:17" ht="19.899999999999999" customHeight="1">
      <c r="A25" s="83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84"/>
      <c r="M25" s="37"/>
      <c r="N25" s="37"/>
      <c r="O25" s="37"/>
      <c r="Q25" s="4"/>
    </row>
    <row r="26" spans="1:17" ht="19.899999999999999" customHeight="1">
      <c r="A26" s="75"/>
      <c r="B26" s="141" t="s">
        <v>203</v>
      </c>
      <c r="C26" s="142"/>
      <c r="D26" s="143" t="s">
        <v>556</v>
      </c>
      <c r="E26" s="123"/>
      <c r="F26" s="123"/>
      <c r="G26" s="123"/>
      <c r="H26" s="123"/>
      <c r="I26" s="123"/>
      <c r="J26" s="123"/>
      <c r="K26" s="129"/>
      <c r="L26" s="142" t="s">
        <v>594</v>
      </c>
      <c r="M26" s="142"/>
      <c r="N26" s="143" t="s">
        <v>266</v>
      </c>
      <c r="O26" s="123"/>
      <c r="P26" s="129"/>
    </row>
    <row r="27" spans="1:17" ht="19.899999999999999" customHeight="1">
      <c r="A27" s="83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 t="str">
        <f>IF(N26="依标准","PS. 依照型錄標準樣式","PS.請於特記確實記入材質")</f>
        <v>PS. 依照型錄標準樣式</v>
      </c>
      <c r="M27" s="92"/>
      <c r="N27" s="92"/>
      <c r="O27" s="92"/>
    </row>
    <row r="28" spans="1:17" ht="19.899999999999999" customHeight="1">
      <c r="A28" s="75"/>
      <c r="B28" s="122" t="s">
        <v>216</v>
      </c>
      <c r="C28" s="123"/>
      <c r="D28" s="143" t="s">
        <v>556</v>
      </c>
      <c r="E28" s="123"/>
      <c r="F28" s="129"/>
      <c r="G28" s="123" t="s">
        <v>595</v>
      </c>
      <c r="H28" s="123"/>
      <c r="I28" s="143" t="s">
        <v>266</v>
      </c>
      <c r="J28" s="123"/>
      <c r="K28" s="129"/>
      <c r="L28" s="123" t="s">
        <v>596</v>
      </c>
      <c r="M28" s="123"/>
      <c r="N28" s="8" t="str">
        <f>IF(D28="業主自理",25,"/")</f>
        <v>/</v>
      </c>
      <c r="O28" s="7" t="s">
        <v>82</v>
      </c>
      <c r="Q28" s="4"/>
    </row>
    <row r="29" spans="1:17" ht="19.899999999999999" customHeight="1">
      <c r="A29" s="83"/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Q29" s="4"/>
    </row>
    <row r="30" spans="1:17" ht="19.899999999999999" customHeight="1">
      <c r="A30" s="75"/>
      <c r="B30" s="138" t="s">
        <v>597</v>
      </c>
      <c r="C30" s="139"/>
      <c r="D30" s="139" t="s">
        <v>598</v>
      </c>
      <c r="E30" s="139"/>
      <c r="F30" s="139"/>
      <c r="G30" s="139" t="s">
        <v>599</v>
      </c>
      <c r="H30" s="139"/>
      <c r="I30" s="139" t="s">
        <v>600</v>
      </c>
      <c r="J30" s="139"/>
      <c r="K30" s="139"/>
      <c r="L30" s="139" t="s">
        <v>601</v>
      </c>
      <c r="M30" s="139"/>
      <c r="N30" s="139"/>
      <c r="O30" s="140"/>
    </row>
    <row r="31" spans="1:17" ht="19.899999999999999" customHeight="1">
      <c r="A31" s="75"/>
      <c r="B31" s="144" t="s">
        <v>602</v>
      </c>
      <c r="C31" s="145"/>
      <c r="D31" s="146" t="s">
        <v>556</v>
      </c>
      <c r="E31" s="147"/>
      <c r="F31" s="148"/>
      <c r="G31" s="145" t="s">
        <v>556</v>
      </c>
      <c r="H31" s="145"/>
      <c r="I31" s="145" t="str">
        <f t="shared" ref="I31:I38" si="0">IF(D31="依標準","/"," ")</f>
        <v>/</v>
      </c>
      <c r="J31" s="145"/>
      <c r="K31" s="145"/>
      <c r="L31" s="145"/>
      <c r="M31" s="145"/>
      <c r="N31" s="145"/>
      <c r="O31" s="149"/>
    </row>
    <row r="32" spans="1:17" ht="19.899999999999999" customHeight="1">
      <c r="A32" s="75"/>
      <c r="B32" s="144" t="s">
        <v>729</v>
      </c>
      <c r="C32" s="145"/>
      <c r="D32" s="146" t="s">
        <v>556</v>
      </c>
      <c r="E32" s="147"/>
      <c r="F32" s="148"/>
      <c r="G32" s="145" t="s">
        <v>556</v>
      </c>
      <c r="H32" s="145"/>
      <c r="I32" s="145" t="str">
        <f t="shared" si="0"/>
        <v>/</v>
      </c>
      <c r="J32" s="145"/>
      <c r="K32" s="145"/>
      <c r="L32" s="145"/>
      <c r="M32" s="145"/>
      <c r="N32" s="145"/>
      <c r="O32" s="149"/>
    </row>
    <row r="33" spans="1:17" ht="19.899999999999999" customHeight="1">
      <c r="A33" s="75"/>
      <c r="B33" s="144" t="s">
        <v>701</v>
      </c>
      <c r="C33" s="145"/>
      <c r="D33" s="146" t="s">
        <v>556</v>
      </c>
      <c r="E33" s="147"/>
      <c r="F33" s="148"/>
      <c r="G33" s="145" t="s">
        <v>556</v>
      </c>
      <c r="H33" s="145"/>
      <c r="I33" s="145" t="str">
        <f t="shared" si="0"/>
        <v>/</v>
      </c>
      <c r="J33" s="145"/>
      <c r="K33" s="145"/>
      <c r="L33" s="145"/>
      <c r="M33" s="145"/>
      <c r="N33" s="145"/>
      <c r="O33" s="149"/>
    </row>
    <row r="34" spans="1:17" ht="19.899999999999999" customHeight="1">
      <c r="A34" s="75"/>
      <c r="B34" s="144" t="s">
        <v>730</v>
      </c>
      <c r="C34" s="145"/>
      <c r="D34" s="146" t="s">
        <v>556</v>
      </c>
      <c r="E34" s="147"/>
      <c r="F34" s="148"/>
      <c r="G34" s="145" t="s">
        <v>556</v>
      </c>
      <c r="H34" s="145"/>
      <c r="I34" s="145" t="str">
        <f t="shared" ref="I34" si="1">IF(D34="依標準","/"," ")</f>
        <v>/</v>
      </c>
      <c r="J34" s="145"/>
      <c r="K34" s="145"/>
      <c r="L34" s="145"/>
      <c r="M34" s="145"/>
      <c r="N34" s="145"/>
      <c r="O34" s="149"/>
    </row>
    <row r="35" spans="1:17" ht="19.899999999999999" customHeight="1">
      <c r="A35" s="75"/>
      <c r="B35" s="144" t="s">
        <v>702</v>
      </c>
      <c r="C35" s="145"/>
      <c r="D35" s="146" t="s">
        <v>556</v>
      </c>
      <c r="E35" s="147"/>
      <c r="F35" s="148"/>
      <c r="G35" s="145" t="s">
        <v>556</v>
      </c>
      <c r="H35" s="145"/>
      <c r="I35" s="145" t="str">
        <f t="shared" ref="I35" si="2">IF(D35="依標準","/"," ")</f>
        <v>/</v>
      </c>
      <c r="J35" s="145"/>
      <c r="K35" s="145"/>
      <c r="L35" s="145"/>
      <c r="M35" s="145"/>
      <c r="N35" s="145"/>
      <c r="O35" s="149"/>
    </row>
    <row r="36" spans="1:17" ht="19.899999999999999" customHeight="1">
      <c r="A36" s="75"/>
      <c r="B36" s="144" t="s">
        <v>603</v>
      </c>
      <c r="C36" s="145"/>
      <c r="D36" s="146" t="s">
        <v>556</v>
      </c>
      <c r="E36" s="147"/>
      <c r="F36" s="148"/>
      <c r="G36" s="145" t="s">
        <v>556</v>
      </c>
      <c r="H36" s="145"/>
      <c r="I36" s="145" t="str">
        <f t="shared" si="0"/>
        <v>/</v>
      </c>
      <c r="J36" s="145"/>
      <c r="K36" s="145"/>
      <c r="L36" s="145"/>
      <c r="M36" s="145"/>
      <c r="N36" s="145"/>
      <c r="O36" s="149"/>
    </row>
    <row r="37" spans="1:17" ht="19.899999999999999" customHeight="1">
      <c r="A37" s="75"/>
      <c r="B37" s="150" t="s">
        <v>604</v>
      </c>
      <c r="C37" s="151"/>
      <c r="D37" s="288" t="s">
        <v>556</v>
      </c>
      <c r="E37" s="289"/>
      <c r="F37" s="290"/>
      <c r="G37" s="151" t="s">
        <v>556</v>
      </c>
      <c r="H37" s="151"/>
      <c r="I37" s="291" t="str">
        <f t="shared" si="0"/>
        <v>/</v>
      </c>
      <c r="J37" s="291"/>
      <c r="K37" s="291"/>
      <c r="L37" s="151"/>
      <c r="M37" s="151"/>
      <c r="N37" s="151"/>
      <c r="O37" s="155"/>
      <c r="Q37" s="4"/>
    </row>
    <row r="38" spans="1:17" ht="19.899999999999999" customHeight="1">
      <c r="A38" s="75"/>
      <c r="B38" s="156" t="s">
        <v>368</v>
      </c>
      <c r="C38" s="157"/>
      <c r="D38" s="143" t="s">
        <v>556</v>
      </c>
      <c r="E38" s="123"/>
      <c r="F38" s="158"/>
      <c r="G38" s="157" t="s">
        <v>556</v>
      </c>
      <c r="H38" s="157"/>
      <c r="I38" s="157" t="str">
        <f t="shared" si="0"/>
        <v>/</v>
      </c>
      <c r="J38" s="157"/>
      <c r="K38" s="157"/>
      <c r="L38" s="157"/>
      <c r="M38" s="157"/>
      <c r="N38" s="157"/>
      <c r="O38" s="159"/>
      <c r="Q38" s="4"/>
    </row>
    <row r="39" spans="1:17" ht="19.899999999999999" customHeight="1">
      <c r="A39" s="80"/>
      <c r="B39" s="160" t="s">
        <v>611</v>
      </c>
      <c r="C39" s="161"/>
      <c r="D39" s="161"/>
      <c r="E39" s="161"/>
      <c r="F39" s="162"/>
      <c r="G39" s="161"/>
      <c r="H39" s="161"/>
      <c r="I39" s="161"/>
      <c r="J39" s="161"/>
      <c r="K39" s="162"/>
      <c r="L39" s="162"/>
      <c r="M39" s="162"/>
      <c r="N39" s="162"/>
      <c r="O39" s="163"/>
    </row>
    <row r="40" spans="1:17" ht="19.899999999999999" customHeight="1">
      <c r="A40" s="75"/>
      <c r="B40" s="122" t="s">
        <v>612</v>
      </c>
      <c r="C40" s="123"/>
      <c r="D40" s="123">
        <v>0</v>
      </c>
      <c r="E40" s="129"/>
      <c r="F40" s="3" t="s">
        <v>105</v>
      </c>
      <c r="G40" s="122" t="s">
        <v>613</v>
      </c>
      <c r="H40" s="123"/>
      <c r="I40" s="123" t="s">
        <v>533</v>
      </c>
      <c r="J40" s="129"/>
      <c r="K40" s="31" t="s">
        <v>82</v>
      </c>
      <c r="L40" s="31"/>
      <c r="M40" s="31"/>
      <c r="N40" s="31"/>
      <c r="O40" s="31"/>
    </row>
    <row r="41" spans="1:17" ht="19.899999999999999" customHeight="1">
      <c r="A41" s="75"/>
      <c r="B41" s="122" t="s">
        <v>295</v>
      </c>
      <c r="C41" s="123"/>
      <c r="D41" s="123" t="s">
        <v>532</v>
      </c>
      <c r="E41" s="129"/>
      <c r="F41" s="14"/>
      <c r="G41" s="122" t="s">
        <v>296</v>
      </c>
      <c r="H41" s="123"/>
      <c r="I41" s="123" t="s">
        <v>532</v>
      </c>
      <c r="J41" s="129"/>
      <c r="K41" s="47" t="str">
        <f>IF(D12="緊急兼殘障","  P.S.不可使用MC001,標準為兩側",IF(D12="殘障","  P.S.不可使用MC001,標準為兩側",IF(D12="家用小電梯","  P.S.2S-L扶手位於左側,2S-R扶手位於右側"," ")))</f>
        <v xml:space="preserve"> </v>
      </c>
      <c r="M41" s="31"/>
      <c r="N41" s="31"/>
      <c r="O41" s="31"/>
      <c r="Q41" s="4"/>
    </row>
    <row r="42" spans="1:17" ht="19.899999999999999" customHeight="1">
      <c r="A42" s="75"/>
      <c r="B42" s="122" t="s">
        <v>218</v>
      </c>
      <c r="C42" s="123"/>
      <c r="D42" s="123" t="s">
        <v>532</v>
      </c>
      <c r="E42" s="123"/>
      <c r="F42" s="123"/>
      <c r="G42" s="123"/>
      <c r="H42" s="123"/>
      <c r="I42" s="123"/>
      <c r="J42" s="129"/>
      <c r="K42" s="54"/>
      <c r="L42" s="54" t="str">
        <f>IF(D42="后侧(半身明鏡)有,由台北自理","  P.S:选配明镜时，由台北自理；","")</f>
        <v/>
      </c>
      <c r="M42" s="54"/>
      <c r="N42" s="54"/>
      <c r="O42" s="54"/>
      <c r="Q42" s="4"/>
    </row>
    <row r="43" spans="1:17" ht="19.899999999999999" customHeight="1">
      <c r="A43" s="36"/>
      <c r="B43" s="177" t="s">
        <v>614</v>
      </c>
      <c r="C43" s="177"/>
      <c r="D43" s="177"/>
      <c r="E43" s="177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7" ht="19.899999999999999" customHeight="1">
      <c r="A44" s="75"/>
      <c r="B44" s="164" t="s">
        <v>615</v>
      </c>
      <c r="C44" s="165"/>
      <c r="D44" s="178" t="s">
        <v>532</v>
      </c>
      <c r="E44" s="178"/>
      <c r="F44" s="179"/>
      <c r="G44" s="170" t="s">
        <v>619</v>
      </c>
      <c r="H44" s="171"/>
      <c r="I44" s="172"/>
      <c r="J44" s="182" t="s">
        <v>563</v>
      </c>
      <c r="K44" s="183"/>
      <c r="L44" s="183"/>
      <c r="M44" s="183"/>
      <c r="N44" s="183"/>
      <c r="O44" s="184"/>
    </row>
    <row r="45" spans="1:17" ht="19.899999999999999" customHeight="1">
      <c r="A45" s="75"/>
      <c r="B45" s="166"/>
      <c r="C45" s="167"/>
      <c r="D45" s="180"/>
      <c r="E45" s="180"/>
      <c r="F45" s="181"/>
      <c r="G45" s="175" t="s">
        <v>620</v>
      </c>
      <c r="H45" s="153"/>
      <c r="I45" s="154"/>
      <c r="J45" s="185" t="s">
        <v>563</v>
      </c>
      <c r="K45" s="186"/>
      <c r="L45" s="186"/>
      <c r="M45" s="186"/>
      <c r="N45" s="186"/>
      <c r="O45" s="187"/>
      <c r="P45" s="4"/>
    </row>
    <row r="46" spans="1:17" ht="19.899999999999999" customHeight="1">
      <c r="A46" s="75"/>
      <c r="B46" s="164" t="s">
        <v>616</v>
      </c>
      <c r="C46" s="165"/>
      <c r="D46" s="292" t="s">
        <v>532</v>
      </c>
      <c r="E46" s="293"/>
      <c r="F46" s="294"/>
      <c r="G46" s="170" t="s">
        <v>619</v>
      </c>
      <c r="H46" s="171"/>
      <c r="I46" s="172"/>
      <c r="J46" s="173" t="s">
        <v>532</v>
      </c>
      <c r="K46" s="171"/>
      <c r="L46" s="171"/>
      <c r="M46" s="171"/>
      <c r="N46" s="171"/>
      <c r="O46" s="174"/>
    </row>
    <row r="47" spans="1:17" ht="19.899999999999999" customHeight="1">
      <c r="A47" s="75"/>
      <c r="B47" s="166"/>
      <c r="C47" s="167"/>
      <c r="D47" s="295"/>
      <c r="E47" s="296"/>
      <c r="F47" s="297"/>
      <c r="G47" s="175" t="s">
        <v>620</v>
      </c>
      <c r="H47" s="153"/>
      <c r="I47" s="154"/>
      <c r="J47" s="152" t="s">
        <v>532</v>
      </c>
      <c r="K47" s="153"/>
      <c r="L47" s="153"/>
      <c r="M47" s="153"/>
      <c r="N47" s="153"/>
      <c r="O47" s="176"/>
    </row>
    <row r="48" spans="1:17" ht="19.899999999999999" customHeight="1">
      <c r="A48" s="75"/>
      <c r="B48" s="193" t="s">
        <v>617</v>
      </c>
      <c r="C48" s="194"/>
      <c r="D48" s="195" t="s">
        <v>532</v>
      </c>
      <c r="E48" s="196"/>
      <c r="F48" s="197"/>
      <c r="G48" s="122" t="s">
        <v>620</v>
      </c>
      <c r="H48" s="123"/>
      <c r="I48" s="158"/>
      <c r="J48" s="143" t="s">
        <v>532</v>
      </c>
      <c r="K48" s="123"/>
      <c r="L48" s="123"/>
      <c r="M48" s="123"/>
      <c r="N48" s="123"/>
      <c r="O48" s="129"/>
      <c r="P48" s="4"/>
    </row>
    <row r="49" spans="1:17" ht="19.899999999999999" customHeight="1">
      <c r="A49" s="75"/>
      <c r="B49" s="198" t="s">
        <v>618</v>
      </c>
      <c r="C49" s="199"/>
      <c r="D49" s="195" t="s">
        <v>532</v>
      </c>
      <c r="E49" s="196"/>
      <c r="F49" s="197"/>
      <c r="G49" s="122" t="s">
        <v>620</v>
      </c>
      <c r="H49" s="123"/>
      <c r="I49" s="158"/>
      <c r="J49" s="143" t="s">
        <v>532</v>
      </c>
      <c r="K49" s="123"/>
      <c r="L49" s="123"/>
      <c r="M49" s="123"/>
      <c r="N49" s="123"/>
      <c r="O49" s="129"/>
    </row>
    <row r="50" spans="1:17" ht="19.899999999999999" customHeight="1">
      <c r="A50" s="31"/>
      <c r="B50" s="312" t="str">
        <f>IF(D11="MAF100 貨梯 (無機房)","PS. 無機房貨梯時，操作盤只能選擇ME021"," ")</f>
        <v xml:space="preserve"> </v>
      </c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</row>
    <row r="51" spans="1:17" ht="19.899999999999999" customHeight="1">
      <c r="A51" s="36" t="s">
        <v>441</v>
      </c>
      <c r="B51" s="55" t="s">
        <v>621</v>
      </c>
      <c r="C51" s="55"/>
      <c r="D51" s="55"/>
      <c r="E51" s="55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7" ht="19.899999999999999" customHeight="1">
      <c r="A52" s="75"/>
      <c r="B52" s="188" t="s">
        <v>239</v>
      </c>
      <c r="C52" s="189"/>
      <c r="D52" s="271" t="s">
        <v>532</v>
      </c>
      <c r="E52" s="272"/>
      <c r="F52" s="273"/>
      <c r="G52" s="189" t="s">
        <v>619</v>
      </c>
      <c r="H52" s="189"/>
      <c r="I52" s="189"/>
      <c r="J52" s="182" t="s">
        <v>563</v>
      </c>
      <c r="K52" s="183"/>
      <c r="L52" s="183"/>
      <c r="M52" s="183"/>
      <c r="N52" s="183"/>
      <c r="O52" s="184"/>
    </row>
    <row r="53" spans="1:17" ht="19.899999999999999" customHeight="1">
      <c r="A53" s="75"/>
      <c r="B53" s="144"/>
      <c r="C53" s="145"/>
      <c r="D53" s="274"/>
      <c r="E53" s="275"/>
      <c r="F53" s="276"/>
      <c r="G53" s="145" t="s">
        <v>622</v>
      </c>
      <c r="H53" s="145"/>
      <c r="I53" s="145"/>
      <c r="J53" s="191" t="s">
        <v>563</v>
      </c>
      <c r="K53" s="191"/>
      <c r="L53" s="191"/>
      <c r="M53" s="191"/>
      <c r="N53" s="191"/>
      <c r="O53" s="192"/>
    </row>
    <row r="54" spans="1:17" ht="19.899999999999999" customHeight="1">
      <c r="A54" s="75"/>
      <c r="B54" s="150"/>
      <c r="C54" s="151"/>
      <c r="D54" s="91" t="s">
        <v>768</v>
      </c>
      <c r="E54" s="89" t="str">
        <f>IF(D52="MF001","有底盒",IF(D52="MF001+MF015","有底盒",IF(D52="MF002","有底盒",IF(D52="MF004","無底盒",IF(D52="MF005","無底盒",IF(D52="MF007","有底盒",IF(D52="MF008","有底盒",IF(D52="MF010","有底盒",IF(D52="MF011","無底盒",IF(D52="MF011+MF012","無底盒",IF(D52="MF013","有底盒",IF(D52="MF019","有底盒",IF(D52="MF020","有底盒",IF(D52="MF022","無底盒",IF(D52="MF001 (連體框)","嵌入形式",IF(D52="MF007 (連體框)","嵌入形式",IF(D52="MF001 (有機房貨梯)","有底盒",IF(D52="MF028 (無機房貨梯)","無底盒",IF(D52="MF029 (無機房貨梯)","無底盒",IF(D52="見特記事項","/"," "))))))))))))))))))))</f>
        <v xml:space="preserve"> </v>
      </c>
      <c r="F54" s="90" t="s">
        <v>769</v>
      </c>
      <c r="G54" s="151" t="s">
        <v>623</v>
      </c>
      <c r="H54" s="151"/>
      <c r="I54" s="151"/>
      <c r="J54" s="180" t="s">
        <v>19</v>
      </c>
      <c r="K54" s="180"/>
      <c r="L54" s="18" t="s">
        <v>329</v>
      </c>
      <c r="M54" s="20" t="str">
        <f>IF(J54="無","無須配置外呼鎖","P.S:基準階標配外呼鎖")</f>
        <v>P.S:基準階標配外呼鎖</v>
      </c>
      <c r="N54" s="20"/>
      <c r="O54" s="19"/>
    </row>
    <row r="55" spans="1:17" ht="19.899999999999999" customHeight="1">
      <c r="A55" s="31"/>
      <c r="B55" s="95" t="s">
        <v>624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7" ht="19.899999999999999" customHeight="1">
      <c r="A56" s="75"/>
      <c r="B56" s="200" t="s">
        <v>625</v>
      </c>
      <c r="C56" s="201"/>
      <c r="D56" s="182" t="s">
        <v>532</v>
      </c>
      <c r="E56" s="183"/>
      <c r="F56" s="277"/>
      <c r="G56" s="189" t="s">
        <v>622</v>
      </c>
      <c r="H56" s="189"/>
      <c r="I56" s="189"/>
      <c r="J56" s="189" t="s">
        <v>532</v>
      </c>
      <c r="K56" s="189"/>
      <c r="L56" s="189"/>
      <c r="M56" s="189"/>
      <c r="N56" s="189"/>
      <c r="O56" s="204"/>
      <c r="Q56" s="4"/>
    </row>
    <row r="57" spans="1:17" ht="19.899999999999999" customHeight="1">
      <c r="A57" s="75"/>
      <c r="B57" s="202"/>
      <c r="C57" s="203"/>
      <c r="D57" s="91" t="s">
        <v>768</v>
      </c>
      <c r="E57" s="89" t="str">
        <f>IF(D56="MG001(弧形)","無底盒",IF(D56="MG002","有底盒",IF(D56="MF002","有底盒",IF(D56="MG003(方形)","有底盒",IF(D56="MG004","有底盒",IF(D56="MG005","無底盒",IF(D56="MG006","無底盒",IF(D56="見特記事項","/"," "))))))))</f>
        <v xml:space="preserve"> </v>
      </c>
      <c r="F57" s="90" t="s">
        <v>769</v>
      </c>
      <c r="G57" s="151" t="s">
        <v>626</v>
      </c>
      <c r="H57" s="151"/>
      <c r="I57" s="151"/>
      <c r="J57" s="151"/>
      <c r="K57" s="151"/>
      <c r="L57" s="151"/>
      <c r="M57" s="151"/>
      <c r="N57" s="151"/>
      <c r="O57" s="155"/>
      <c r="Q57" s="4"/>
    </row>
    <row r="58" spans="1:17" ht="19.899999999999999" customHeight="1">
      <c r="A58" s="75"/>
      <c r="B58" s="200" t="s">
        <v>336</v>
      </c>
      <c r="C58" s="201"/>
      <c r="D58" s="182" t="s">
        <v>532</v>
      </c>
      <c r="E58" s="183"/>
      <c r="F58" s="277"/>
      <c r="G58" s="189" t="s">
        <v>622</v>
      </c>
      <c r="H58" s="189"/>
      <c r="I58" s="189"/>
      <c r="J58" s="189" t="s">
        <v>532</v>
      </c>
      <c r="K58" s="189"/>
      <c r="L58" s="189"/>
      <c r="M58" s="189"/>
      <c r="N58" s="189"/>
      <c r="O58" s="204"/>
    </row>
    <row r="59" spans="1:17" ht="19.899999999999999" customHeight="1">
      <c r="A59" s="75"/>
      <c r="B59" s="202"/>
      <c r="C59" s="203"/>
      <c r="D59" s="91" t="s">
        <v>768</v>
      </c>
      <c r="E59" s="89" t="str">
        <f>IF(D58="MH004","無底盒",IF(D58="MH005","有底盒",IF(D58="MG007","有底盒",IF(D58="見特記事項","/"," "))))</f>
        <v xml:space="preserve"> </v>
      </c>
      <c r="F59" s="90" t="s">
        <v>769</v>
      </c>
      <c r="G59" s="151" t="s">
        <v>626</v>
      </c>
      <c r="H59" s="151"/>
      <c r="I59" s="151"/>
      <c r="J59" s="151"/>
      <c r="K59" s="151"/>
      <c r="L59" s="151"/>
      <c r="M59" s="151"/>
      <c r="N59" s="151"/>
      <c r="O59" s="155"/>
    </row>
    <row r="60" spans="1:17" ht="14.95" customHeight="1">
      <c r="A60" s="31"/>
      <c r="B60" s="57"/>
      <c r="C60" s="50"/>
      <c r="D60" s="5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7" ht="19.899999999999999" customHeight="1">
      <c r="A61" s="36" t="s">
        <v>441</v>
      </c>
      <c r="B61" s="55" t="s">
        <v>627</v>
      </c>
      <c r="C61" s="55"/>
      <c r="D61" s="55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7" ht="19.899999999999999" customHeight="1">
      <c r="A62" s="75"/>
      <c r="B62" s="122" t="s">
        <v>685</v>
      </c>
      <c r="C62" s="158"/>
      <c r="D62" s="298" t="s">
        <v>686</v>
      </c>
      <c r="E62" s="299"/>
      <c r="F62" s="58" t="s">
        <v>265</v>
      </c>
      <c r="G62" s="206" t="s">
        <v>684</v>
      </c>
      <c r="H62" s="207"/>
      <c r="I62" s="143" t="s">
        <v>162</v>
      </c>
      <c r="J62" s="129"/>
      <c r="K62" s="31"/>
      <c r="L62" s="122" t="s">
        <v>630</v>
      </c>
      <c r="M62" s="158"/>
      <c r="N62" s="137" t="s">
        <v>764</v>
      </c>
      <c r="O62" s="99"/>
    </row>
    <row r="63" spans="1:17" ht="19.899999999999999" customHeight="1">
      <c r="A63" s="75"/>
      <c r="B63" s="209" t="s">
        <v>245</v>
      </c>
      <c r="C63" s="210"/>
      <c r="D63" s="211" t="s">
        <v>349</v>
      </c>
      <c r="E63" s="212"/>
      <c r="F63" s="39"/>
      <c r="G63" s="206" t="s">
        <v>628</v>
      </c>
      <c r="H63" s="213"/>
      <c r="I63" s="143" t="s">
        <v>532</v>
      </c>
      <c r="J63" s="129"/>
      <c r="K63" s="31"/>
      <c r="L63" s="206" t="s">
        <v>629</v>
      </c>
      <c r="M63" s="213"/>
      <c r="N63" s="143" t="s">
        <v>533</v>
      </c>
      <c r="O63" s="129"/>
      <c r="Q63" s="4"/>
    </row>
    <row r="64" spans="1:17" ht="14.95" customHeight="1">
      <c r="A64" s="31"/>
      <c r="B64" s="214"/>
      <c r="C64" s="214"/>
      <c r="D64" s="46"/>
      <c r="E64" s="46"/>
      <c r="F64" s="37"/>
      <c r="G64" s="37"/>
      <c r="H64" s="37"/>
      <c r="I64" s="37"/>
      <c r="J64" s="59"/>
      <c r="K64" s="59"/>
      <c r="L64" s="50"/>
      <c r="M64" s="50"/>
      <c r="N64" s="31"/>
      <c r="O64" s="31"/>
    </row>
    <row r="65" spans="1:15" ht="19.899999999999999" customHeight="1">
      <c r="A65" s="75"/>
      <c r="B65" s="170" t="s">
        <v>124</v>
      </c>
      <c r="C65" s="172"/>
      <c r="D65" s="278" t="s">
        <v>694</v>
      </c>
      <c r="E65" s="279"/>
      <c r="F65" s="279"/>
      <c r="G65" s="171" t="s">
        <v>699</v>
      </c>
      <c r="H65" s="171"/>
      <c r="I65" s="171"/>
      <c r="J65" s="171" t="s">
        <v>698</v>
      </c>
      <c r="K65" s="171"/>
      <c r="L65" s="171" t="s">
        <v>695</v>
      </c>
      <c r="M65" s="171"/>
      <c r="N65" s="171" t="s">
        <v>693</v>
      </c>
      <c r="O65" s="174"/>
    </row>
    <row r="66" spans="1:15" ht="19.899999999999999" customHeight="1">
      <c r="A66" s="75"/>
      <c r="B66" s="300" t="s">
        <v>631</v>
      </c>
      <c r="C66" s="290"/>
      <c r="D66" s="77" t="s">
        <v>690</v>
      </c>
      <c r="E66" s="147" t="s">
        <v>692</v>
      </c>
      <c r="F66" s="148"/>
      <c r="G66" s="215" t="s">
        <v>532</v>
      </c>
      <c r="H66" s="216"/>
      <c r="I66" s="222"/>
      <c r="J66" s="215" t="s">
        <v>532</v>
      </c>
      <c r="K66" s="222"/>
      <c r="L66" s="215" t="s">
        <v>686</v>
      </c>
      <c r="M66" s="222"/>
      <c r="N66" s="215"/>
      <c r="O66" s="217"/>
    </row>
    <row r="67" spans="1:15" ht="19.899999999999999" customHeight="1">
      <c r="A67" s="75"/>
      <c r="B67" s="235"/>
      <c r="C67" s="301"/>
      <c r="D67" s="77" t="s">
        <v>691</v>
      </c>
      <c r="E67" s="216"/>
      <c r="F67" s="222"/>
      <c r="G67" s="215" t="s">
        <v>532</v>
      </c>
      <c r="H67" s="216"/>
      <c r="I67" s="222"/>
      <c r="J67" s="215" t="s">
        <v>532</v>
      </c>
      <c r="K67" s="222"/>
      <c r="L67" s="215" t="s">
        <v>686</v>
      </c>
      <c r="M67" s="222"/>
      <c r="N67" s="215"/>
      <c r="O67" s="217"/>
    </row>
    <row r="68" spans="1:15" ht="19.899999999999999" customHeight="1">
      <c r="A68" s="75"/>
      <c r="B68" s="302"/>
      <c r="C68" s="303"/>
      <c r="D68" s="77" t="s">
        <v>691</v>
      </c>
      <c r="E68" s="216"/>
      <c r="F68" s="222"/>
      <c r="G68" s="215" t="s">
        <v>532</v>
      </c>
      <c r="H68" s="216"/>
      <c r="I68" s="222"/>
      <c r="J68" s="215" t="s">
        <v>532</v>
      </c>
      <c r="K68" s="222"/>
      <c r="L68" s="215" t="s">
        <v>686</v>
      </c>
      <c r="M68" s="222"/>
      <c r="N68" s="215"/>
      <c r="O68" s="217"/>
    </row>
    <row r="69" spans="1:15" ht="19.899999999999999" customHeight="1">
      <c r="A69" s="75"/>
      <c r="B69" s="144" t="s">
        <v>632</v>
      </c>
      <c r="C69" s="145"/>
      <c r="D69" s="77" t="s">
        <v>690</v>
      </c>
      <c r="E69" s="147" t="s">
        <v>692</v>
      </c>
      <c r="F69" s="148"/>
      <c r="G69" s="215" t="s">
        <v>532</v>
      </c>
      <c r="H69" s="216"/>
      <c r="I69" s="222"/>
      <c r="J69" s="215" t="s">
        <v>532</v>
      </c>
      <c r="K69" s="222"/>
      <c r="L69" s="215" t="s">
        <v>686</v>
      </c>
      <c r="M69" s="222"/>
      <c r="N69" s="215"/>
      <c r="O69" s="217"/>
    </row>
    <row r="70" spans="1:15" ht="19.899999999999999" customHeight="1">
      <c r="A70" s="75"/>
      <c r="B70" s="144"/>
      <c r="C70" s="145"/>
      <c r="D70" s="77" t="s">
        <v>691</v>
      </c>
      <c r="E70" s="216"/>
      <c r="F70" s="222"/>
      <c r="G70" s="215" t="s">
        <v>532</v>
      </c>
      <c r="H70" s="216"/>
      <c r="I70" s="222"/>
      <c r="J70" s="215" t="s">
        <v>532</v>
      </c>
      <c r="K70" s="222"/>
      <c r="L70" s="215" t="s">
        <v>686</v>
      </c>
      <c r="M70" s="222"/>
      <c r="N70" s="215"/>
      <c r="O70" s="217"/>
    </row>
    <row r="71" spans="1:15" ht="19.899999999999999" customHeight="1">
      <c r="A71" s="75"/>
      <c r="B71" s="144"/>
      <c r="C71" s="145"/>
      <c r="D71" s="77" t="s">
        <v>691</v>
      </c>
      <c r="E71" s="216"/>
      <c r="F71" s="222"/>
      <c r="G71" s="215" t="s">
        <v>532</v>
      </c>
      <c r="H71" s="216"/>
      <c r="I71" s="222"/>
      <c r="J71" s="215" t="s">
        <v>532</v>
      </c>
      <c r="K71" s="222"/>
      <c r="L71" s="215" t="s">
        <v>686</v>
      </c>
      <c r="M71" s="222"/>
      <c r="N71" s="215"/>
      <c r="O71" s="217"/>
    </row>
    <row r="72" spans="1:15" ht="19.899999999999999" customHeight="1">
      <c r="A72" s="75"/>
      <c r="B72" s="144" t="s">
        <v>633</v>
      </c>
      <c r="C72" s="145"/>
      <c r="D72" s="77" t="s">
        <v>690</v>
      </c>
      <c r="E72" s="147" t="s">
        <v>692</v>
      </c>
      <c r="F72" s="148"/>
      <c r="G72" s="215" t="s">
        <v>532</v>
      </c>
      <c r="H72" s="216"/>
      <c r="I72" s="222"/>
      <c r="J72" s="215" t="s">
        <v>532</v>
      </c>
      <c r="K72" s="222"/>
      <c r="L72" s="215" t="s">
        <v>686</v>
      </c>
      <c r="M72" s="222"/>
      <c r="N72" s="215"/>
      <c r="O72" s="217"/>
    </row>
    <row r="73" spans="1:15" ht="19.899999999999999" customHeight="1">
      <c r="A73" s="75"/>
      <c r="B73" s="304"/>
      <c r="C73" s="291"/>
      <c r="D73" s="77" t="s">
        <v>691</v>
      </c>
      <c r="E73" s="216"/>
      <c r="F73" s="222"/>
      <c r="G73" s="215" t="s">
        <v>532</v>
      </c>
      <c r="H73" s="216"/>
      <c r="I73" s="222"/>
      <c r="J73" s="215" t="s">
        <v>532</v>
      </c>
      <c r="K73" s="222"/>
      <c r="L73" s="215" t="s">
        <v>686</v>
      </c>
      <c r="M73" s="222"/>
      <c r="N73" s="215"/>
      <c r="O73" s="217"/>
    </row>
    <row r="74" spans="1:15" ht="19.899999999999999" customHeight="1">
      <c r="A74" s="75"/>
      <c r="B74" s="150"/>
      <c r="C74" s="151"/>
      <c r="D74" s="78" t="s">
        <v>691</v>
      </c>
      <c r="E74" s="124"/>
      <c r="F74" s="305"/>
      <c r="G74" s="306" t="s">
        <v>532</v>
      </c>
      <c r="H74" s="124"/>
      <c r="I74" s="305"/>
      <c r="J74" s="306" t="s">
        <v>532</v>
      </c>
      <c r="K74" s="305"/>
      <c r="L74" s="306" t="s">
        <v>686</v>
      </c>
      <c r="M74" s="305"/>
      <c r="N74" s="306"/>
      <c r="O74" s="125"/>
    </row>
    <row r="75" spans="1:15" ht="19.899999999999999" customHeight="1">
      <c r="A75" s="31"/>
      <c r="B75" s="54" t="s">
        <v>634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9.899999999999999" customHeight="1">
      <c r="A76" s="31"/>
      <c r="B76" s="225" t="s">
        <v>635</v>
      </c>
      <c r="C76" s="225"/>
      <c r="D76" s="225"/>
      <c r="E76" s="225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ht="19.899999999999999" customHeight="1">
      <c r="A77" s="31"/>
      <c r="B77" s="60"/>
      <c r="C77" s="44"/>
      <c r="D77" s="44"/>
      <c r="E77" s="44"/>
      <c r="F77" s="45"/>
      <c r="G77" s="45"/>
      <c r="H77" s="45"/>
      <c r="I77" s="45"/>
      <c r="J77" s="45"/>
      <c r="K77" s="45"/>
      <c r="L77" s="45"/>
      <c r="M77" s="45"/>
      <c r="N77" s="45"/>
      <c r="O77" s="61"/>
    </row>
    <row r="78" spans="1:15" ht="19.899999999999999" customHeight="1">
      <c r="A78" s="31"/>
      <c r="B78" s="49"/>
      <c r="C78" s="43"/>
      <c r="D78" s="43"/>
      <c r="E78" s="43"/>
      <c r="F78" s="31"/>
      <c r="G78" s="31"/>
      <c r="H78" s="31"/>
      <c r="I78" s="31"/>
      <c r="J78" s="63"/>
      <c r="K78" s="31"/>
      <c r="L78" s="47" t="s">
        <v>636</v>
      </c>
      <c r="M78" s="31"/>
      <c r="N78" s="31"/>
      <c r="O78" s="62"/>
    </row>
    <row r="79" spans="1:15" ht="19.899999999999999" customHeight="1">
      <c r="A79" s="31"/>
      <c r="B79" s="49"/>
      <c r="C79" s="43"/>
      <c r="D79" s="43"/>
      <c r="E79" s="43"/>
      <c r="F79" s="31"/>
      <c r="G79" s="31"/>
      <c r="H79" s="31"/>
      <c r="I79" s="31"/>
      <c r="J79" s="31"/>
      <c r="K79" s="31"/>
      <c r="L79" s="47" t="s">
        <v>637</v>
      </c>
      <c r="M79" s="31"/>
      <c r="N79" s="31"/>
      <c r="O79" s="62"/>
    </row>
    <row r="80" spans="1:15" ht="19.899999999999999" customHeight="1">
      <c r="A80" s="31"/>
      <c r="B80" s="49"/>
      <c r="C80" s="43"/>
      <c r="D80" s="43"/>
      <c r="E80" s="43"/>
      <c r="F80" s="31"/>
      <c r="G80" s="31"/>
      <c r="H80" s="31"/>
      <c r="I80" s="31"/>
      <c r="J80" s="31"/>
      <c r="K80" s="31"/>
      <c r="L80" s="47" t="s">
        <v>491</v>
      </c>
      <c r="M80" s="31"/>
      <c r="N80" s="31"/>
      <c r="O80" s="62"/>
    </row>
    <row r="81" spans="1:17" ht="19.899999999999999" customHeight="1">
      <c r="A81" s="31"/>
      <c r="B81" s="49"/>
      <c r="C81" s="43"/>
      <c r="D81" s="43"/>
      <c r="E81" s="43"/>
      <c r="F81" s="31"/>
      <c r="G81" s="31"/>
      <c r="H81" s="31"/>
      <c r="I81" s="31"/>
      <c r="J81" s="54"/>
      <c r="K81" s="81"/>
      <c r="L81" s="81" t="s">
        <v>498</v>
      </c>
      <c r="M81" s="81"/>
      <c r="N81" s="31"/>
      <c r="O81" s="62"/>
    </row>
    <row r="82" spans="1:17" ht="19.899999999999999" customHeight="1">
      <c r="A82" s="31"/>
      <c r="B82" s="49"/>
      <c r="C82" s="43"/>
      <c r="D82" s="43"/>
      <c r="E82" s="43"/>
      <c r="F82" s="31"/>
      <c r="G82" s="31"/>
      <c r="H82" s="31"/>
      <c r="I82" s="31"/>
      <c r="J82" s="54"/>
      <c r="K82" s="81"/>
      <c r="L82" s="81"/>
      <c r="M82" s="81"/>
      <c r="N82" s="31"/>
      <c r="O82" s="62"/>
    </row>
    <row r="83" spans="1:17" ht="19.899999999999999" customHeight="1">
      <c r="A83" s="31"/>
      <c r="B83" s="49"/>
      <c r="C83" s="43"/>
      <c r="D83" s="43"/>
      <c r="E83" s="43"/>
      <c r="F83" s="31"/>
      <c r="G83" s="31"/>
      <c r="H83" s="31"/>
      <c r="I83" s="31"/>
      <c r="J83" s="54"/>
      <c r="K83" s="81"/>
      <c r="L83" s="81"/>
      <c r="M83" s="81"/>
      <c r="N83" s="31"/>
      <c r="O83" s="62"/>
    </row>
    <row r="84" spans="1:17" ht="19.899999999999999" customHeight="1">
      <c r="A84" s="31"/>
      <c r="B84" s="49"/>
      <c r="C84" s="43"/>
      <c r="D84" s="43"/>
      <c r="E84" s="43"/>
      <c r="F84" s="31"/>
      <c r="G84" s="31"/>
      <c r="H84" s="31"/>
      <c r="I84" s="31"/>
      <c r="J84" s="54"/>
      <c r="K84" s="81"/>
      <c r="L84" s="81"/>
      <c r="M84" s="81"/>
      <c r="N84" s="31"/>
      <c r="O84" s="62"/>
    </row>
    <row r="85" spans="1:17" ht="19.899999999999999" customHeight="1">
      <c r="A85" s="31"/>
      <c r="B85" s="64"/>
      <c r="C85" s="65"/>
      <c r="D85" s="65"/>
      <c r="E85" s="65"/>
      <c r="F85" s="37"/>
      <c r="G85" s="37"/>
      <c r="H85" s="37"/>
      <c r="I85" s="37"/>
      <c r="J85" s="66"/>
      <c r="K85" s="67"/>
      <c r="L85" s="67"/>
      <c r="M85" s="67"/>
      <c r="N85" s="37"/>
      <c r="O85" s="68"/>
    </row>
    <row r="86" spans="1:17" ht="19.899999999999999" customHeight="1">
      <c r="A86" s="31"/>
      <c r="B86" s="225" t="s">
        <v>638</v>
      </c>
      <c r="C86" s="225"/>
      <c r="D86" s="225"/>
      <c r="E86" s="225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1:17" ht="19.899999999999999" customHeight="1">
      <c r="A87" s="31"/>
      <c r="B87" s="122" t="s">
        <v>256</v>
      </c>
      <c r="C87" s="123"/>
      <c r="D87" s="129"/>
      <c r="E87" s="122" t="s">
        <v>639</v>
      </c>
      <c r="F87" s="123"/>
      <c r="G87" s="129"/>
      <c r="H87" s="31"/>
      <c r="I87" s="31"/>
      <c r="J87" s="122" t="s">
        <v>645</v>
      </c>
      <c r="K87" s="123"/>
      <c r="L87" s="129"/>
      <c r="M87" s="122" t="s">
        <v>639</v>
      </c>
      <c r="N87" s="123"/>
      <c r="O87" s="129"/>
    </row>
    <row r="88" spans="1:17" ht="19.899999999999999" customHeight="1">
      <c r="A88" s="31"/>
      <c r="B88" s="122" t="s">
        <v>640</v>
      </c>
      <c r="C88" s="123"/>
      <c r="D88" s="129"/>
      <c r="E88" s="122" t="s">
        <v>641</v>
      </c>
      <c r="F88" s="123"/>
      <c r="G88" s="129"/>
      <c r="H88" s="31"/>
      <c r="I88" s="31"/>
      <c r="J88" s="122" t="s">
        <v>646</v>
      </c>
      <c r="K88" s="123"/>
      <c r="L88" s="129"/>
      <c r="M88" s="122" t="s">
        <v>639</v>
      </c>
      <c r="N88" s="123"/>
      <c r="O88" s="129"/>
    </row>
    <row r="89" spans="1:17" ht="39.6" customHeight="1">
      <c r="A89" s="31"/>
      <c r="B89" s="230" t="s">
        <v>642</v>
      </c>
      <c r="C89" s="231"/>
      <c r="D89" s="232"/>
      <c r="E89" s="122" t="s">
        <v>276</v>
      </c>
      <c r="F89" s="123"/>
      <c r="G89" s="129"/>
      <c r="H89" s="31"/>
      <c r="I89" s="31"/>
      <c r="J89" s="223" t="s">
        <v>647</v>
      </c>
      <c r="K89" s="223"/>
      <c r="L89" s="223"/>
      <c r="M89" s="223" t="s">
        <v>639</v>
      </c>
      <c r="N89" s="223"/>
      <c r="O89" s="223"/>
    </row>
    <row r="90" spans="1:17" ht="19.899999999999999" customHeight="1">
      <c r="A90" s="31"/>
      <c r="B90" s="122" t="s">
        <v>643</v>
      </c>
      <c r="C90" s="123"/>
      <c r="D90" s="129"/>
      <c r="E90" s="122" t="s">
        <v>639</v>
      </c>
      <c r="F90" s="123"/>
      <c r="G90" s="129"/>
      <c r="H90" s="31"/>
      <c r="I90" s="31"/>
      <c r="J90" s="223" t="s">
        <v>311</v>
      </c>
      <c r="K90" s="223"/>
      <c r="L90" s="223"/>
      <c r="M90" s="223" t="s">
        <v>639</v>
      </c>
      <c r="N90" s="223"/>
      <c r="O90" s="223"/>
    </row>
    <row r="91" spans="1:17" ht="19.899999999999999" customHeight="1">
      <c r="A91" s="75"/>
      <c r="B91" s="122" t="s">
        <v>644</v>
      </c>
      <c r="C91" s="123"/>
      <c r="D91" s="129"/>
      <c r="E91" s="122" t="s">
        <v>639</v>
      </c>
      <c r="F91" s="123"/>
      <c r="G91" s="129"/>
      <c r="H91" s="31"/>
      <c r="I91" s="31"/>
      <c r="J91" s="223" t="s">
        <v>155</v>
      </c>
      <c r="K91" s="223"/>
      <c r="L91" s="223"/>
      <c r="M91" s="1">
        <v>18</v>
      </c>
      <c r="N91" s="123" t="s">
        <v>424</v>
      </c>
      <c r="O91" s="129"/>
    </row>
    <row r="92" spans="1:17" ht="19.899999999999999" customHeight="1">
      <c r="A92" s="82"/>
      <c r="B92" s="122" t="s">
        <v>147</v>
      </c>
      <c r="C92" s="123"/>
      <c r="D92" s="129"/>
      <c r="E92" s="122" t="s">
        <v>771</v>
      </c>
      <c r="F92" s="123"/>
      <c r="G92" s="129"/>
      <c r="H92" s="31"/>
      <c r="I92" s="31"/>
      <c r="J92" s="141" t="s">
        <v>791</v>
      </c>
      <c r="K92" s="142"/>
      <c r="L92" s="234"/>
      <c r="M92" s="122" t="s">
        <v>771</v>
      </c>
      <c r="N92" s="123"/>
      <c r="O92" s="129"/>
    </row>
    <row r="93" spans="1:17" ht="19.899999999999999" customHeight="1">
      <c r="A93" s="82"/>
      <c r="B93" s="94" t="s">
        <v>781</v>
      </c>
      <c r="C93" s="94"/>
      <c r="D93" s="94"/>
      <c r="E93" s="94"/>
      <c r="F93" s="94"/>
      <c r="G93" s="94"/>
      <c r="H93" s="31"/>
      <c r="I93" s="31"/>
      <c r="J93" s="94" t="s">
        <v>785</v>
      </c>
      <c r="K93" s="94"/>
      <c r="L93" s="94"/>
      <c r="M93" s="94"/>
      <c r="N93" s="94"/>
      <c r="O93" s="94"/>
    </row>
    <row r="94" spans="1:17" ht="19.899999999999999" customHeight="1">
      <c r="A94" s="31"/>
      <c r="B94" s="225" t="s">
        <v>649</v>
      </c>
      <c r="C94" s="225"/>
      <c r="D94" s="225"/>
      <c r="E94" s="225"/>
      <c r="F94" s="31"/>
      <c r="G94" s="31"/>
      <c r="H94" s="31"/>
      <c r="I94" s="31"/>
      <c r="J94" s="76" t="s">
        <v>704</v>
      </c>
      <c r="K94" s="31"/>
      <c r="L94" s="31"/>
      <c r="M94" s="31"/>
      <c r="N94" s="31"/>
      <c r="O94" s="31"/>
    </row>
    <row r="95" spans="1:17" ht="19.899999999999999" customHeight="1">
      <c r="A95" s="75"/>
      <c r="B95" s="122" t="s">
        <v>650</v>
      </c>
      <c r="C95" s="123"/>
      <c r="D95" s="129"/>
      <c r="E95" s="21"/>
      <c r="F95" s="233" t="str">
        <f>IF('(# 輸入號機) 规格调查表--2.1版'!P95=TRUE,"✅","  ")</f>
        <v xml:space="preserve">  </v>
      </c>
      <c r="G95" s="99"/>
      <c r="H95" s="31"/>
      <c r="I95" s="31"/>
      <c r="J95" s="141" t="s">
        <v>662</v>
      </c>
      <c r="K95" s="142"/>
      <c r="L95" s="234"/>
      <c r="M95" s="21"/>
      <c r="N95" s="100" t="str">
        <f>IF('(# 輸入號機) 规格调查表--2.1版'!Q95=TRUE,"✅ 標準塗裝","  ")</f>
        <v xml:space="preserve">  </v>
      </c>
      <c r="O95" s="100"/>
      <c r="P95" t="b">
        <v>0</v>
      </c>
      <c r="Q95" t="b">
        <v>0</v>
      </c>
    </row>
    <row r="96" spans="1:17" ht="19.899999999999999" customHeight="1">
      <c r="A96" s="75"/>
      <c r="B96" s="122" t="s">
        <v>144</v>
      </c>
      <c r="C96" s="123"/>
      <c r="D96" s="129"/>
      <c r="E96" s="21"/>
      <c r="F96" s="233" t="str">
        <f>IF('(# 輸入號機) 规格调查表--2.1版'!P96=TRUE,"✅","  ")</f>
        <v xml:space="preserve">  </v>
      </c>
      <c r="G96" s="99"/>
      <c r="H96" s="31"/>
      <c r="I96" s="31"/>
      <c r="J96" s="235"/>
      <c r="K96" s="236"/>
      <c r="L96" s="237"/>
      <c r="M96" s="1" t="s">
        <v>663</v>
      </c>
      <c r="N96" s="100"/>
      <c r="O96" s="100"/>
      <c r="P96" t="b">
        <v>0</v>
      </c>
      <c r="Q96" t="b">
        <v>1</v>
      </c>
    </row>
    <row r="97" spans="1:17" ht="19.899999999999999" customHeight="1">
      <c r="A97" s="75"/>
      <c r="B97" s="122" t="s">
        <v>651</v>
      </c>
      <c r="C97" s="123"/>
      <c r="D97" s="129"/>
      <c r="E97" s="21"/>
      <c r="F97" s="233" t="str">
        <f>IF('(# 輸入號機) 规格调查表--2.1版'!P97=TRUE,"✅","  ")</f>
        <v xml:space="preserve">  </v>
      </c>
      <c r="G97" s="99"/>
      <c r="H97" s="31"/>
      <c r="I97" s="31"/>
      <c r="J97" s="238"/>
      <c r="K97" s="239"/>
      <c r="L97" s="212"/>
      <c r="M97" s="1" t="s">
        <v>664</v>
      </c>
      <c r="N97" s="233"/>
      <c r="O97" s="99"/>
      <c r="P97" t="b">
        <v>0</v>
      </c>
      <c r="Q97" t="b">
        <v>1</v>
      </c>
    </row>
    <row r="98" spans="1:17" ht="19.899999999999999" customHeight="1">
      <c r="A98" s="75"/>
      <c r="B98" s="122" t="s">
        <v>652</v>
      </c>
      <c r="C98" s="123"/>
      <c r="D98" s="129"/>
      <c r="E98" s="21"/>
      <c r="F98" s="233" t="str">
        <f>IF('(# 輸入號機) 规格调查表--2.1版'!P98=TRUE,"✅","  ")</f>
        <v xml:space="preserve">  </v>
      </c>
      <c r="G98" s="99"/>
      <c r="H98" s="31"/>
      <c r="I98" s="31"/>
      <c r="J98" s="223" t="s">
        <v>665</v>
      </c>
      <c r="K98" s="223"/>
      <c r="L98" s="223"/>
      <c r="M98" s="21"/>
      <c r="N98" s="100" t="str">
        <f>IF('(# 輸入號機) 规格调查表--2.1版'!Q98=TRUE,"✅ 標準塗裝","  ")</f>
        <v xml:space="preserve">  </v>
      </c>
      <c r="O98" s="100"/>
      <c r="P98" t="b">
        <v>0</v>
      </c>
      <c r="Q98" t="b">
        <v>0</v>
      </c>
    </row>
    <row r="99" spans="1:17" ht="19.899999999999999" customHeight="1">
      <c r="A99" s="75"/>
      <c r="B99" s="122" t="s">
        <v>653</v>
      </c>
      <c r="C99" s="123"/>
      <c r="D99" s="129"/>
      <c r="E99" s="21"/>
      <c r="F99" s="233" t="str">
        <f>IF('(# 輸入號機) 规格调查表--2.1版'!P99=TRUE,"✅","  ")</f>
        <v xml:space="preserve">  </v>
      </c>
      <c r="G99" s="99"/>
      <c r="H99" s="71" t="s">
        <v>703</v>
      </c>
      <c r="I99" s="31"/>
      <c r="J99" s="223" t="s">
        <v>666</v>
      </c>
      <c r="K99" s="223"/>
      <c r="L99" s="223"/>
      <c r="M99" s="21"/>
      <c r="N99" s="100" t="str">
        <f>IF('(# 輸入號機) 规格调查表--2.1版'!Q99=TRUE,"✅",IF(D63="是","✅",IF(D12="緊急","✅",IF(D12="緊急兼殘障","✅","  "))))</f>
        <v xml:space="preserve">  </v>
      </c>
      <c r="O99" s="100"/>
      <c r="P99" t="b">
        <v>0</v>
      </c>
      <c r="Q99" t="b">
        <v>0</v>
      </c>
    </row>
    <row r="100" spans="1:17" ht="19.899999999999999" customHeight="1">
      <c r="A100" s="75"/>
      <c r="B100" s="122" t="s">
        <v>654</v>
      </c>
      <c r="C100" s="123"/>
      <c r="D100" s="129"/>
      <c r="E100" s="1" t="s">
        <v>96</v>
      </c>
      <c r="F100" s="233" t="str">
        <f>IF('(# 輸入號機) 规格调查表--2.1版'!P100=TRUE,"✅","  ")</f>
        <v xml:space="preserve">  </v>
      </c>
      <c r="G100" s="99"/>
      <c r="H100" s="25" t="s">
        <v>787</v>
      </c>
      <c r="I100" s="31"/>
      <c r="J100" s="322" t="s">
        <v>788</v>
      </c>
      <c r="K100" s="322"/>
      <c r="L100" s="322"/>
      <c r="M100" s="322"/>
      <c r="N100" s="322"/>
      <c r="O100" s="322"/>
      <c r="P100" t="b">
        <v>0</v>
      </c>
      <c r="Q100" t="b">
        <v>0</v>
      </c>
    </row>
    <row r="101" spans="1:17" ht="19.899999999999999" customHeight="1">
      <c r="A101" s="75"/>
      <c r="B101" s="122" t="s">
        <v>655</v>
      </c>
      <c r="C101" s="123"/>
      <c r="D101" s="129"/>
      <c r="E101" s="1" t="s">
        <v>16</v>
      </c>
      <c r="F101" s="233"/>
      <c r="G101" s="99"/>
      <c r="H101" s="31"/>
      <c r="I101" s="31"/>
      <c r="J101" s="141" t="s">
        <v>249</v>
      </c>
      <c r="K101" s="142"/>
      <c r="L101" s="234"/>
      <c r="M101" s="21"/>
      <c r="N101" s="100" t="str">
        <f>IF('(# 輸入號機) 规格调查表--2.1版'!Q100=TRUE,"✅","  ")</f>
        <v xml:space="preserve">  </v>
      </c>
      <c r="O101" s="100"/>
      <c r="P101" t="b">
        <v>1</v>
      </c>
      <c r="Q101" t="b">
        <v>1</v>
      </c>
    </row>
    <row r="102" spans="1:17" ht="19.899999999999999" customHeight="1">
      <c r="A102" s="75"/>
      <c r="B102" s="122" t="s">
        <v>656</v>
      </c>
      <c r="C102" s="123"/>
      <c r="D102" s="129"/>
      <c r="E102" s="21"/>
      <c r="F102" s="233" t="str">
        <f>IF('(# 輸入號機) 规格调查表--2.1版'!P102=TRUE,"✅","  ")</f>
        <v xml:space="preserve">  </v>
      </c>
      <c r="G102" s="99"/>
      <c r="H102" s="31"/>
      <c r="I102" s="31"/>
      <c r="J102" s="238"/>
      <c r="K102" s="239"/>
      <c r="L102" s="212"/>
      <c r="M102" s="1" t="s">
        <v>96</v>
      </c>
      <c r="N102" s="233" t="s">
        <v>532</v>
      </c>
      <c r="O102" s="99"/>
      <c r="P102" t="b">
        <v>0</v>
      </c>
      <c r="Q102" t="b">
        <v>0</v>
      </c>
    </row>
    <row r="103" spans="1:17" ht="19.899999999999999" customHeight="1">
      <c r="A103" s="88"/>
      <c r="B103" s="320" t="s">
        <v>782</v>
      </c>
      <c r="C103" s="320"/>
      <c r="D103" s="320"/>
      <c r="E103" s="320"/>
      <c r="F103" s="320"/>
      <c r="G103" s="320"/>
      <c r="H103" s="31"/>
      <c r="I103" s="31"/>
      <c r="J103" s="122" t="s">
        <v>671</v>
      </c>
      <c r="K103" s="123"/>
      <c r="L103" s="129"/>
      <c r="M103" s="21"/>
      <c r="N103" s="233" t="str">
        <f>IF('(# 輸入號機) 规格调查表--2.1版'!Q102=TRUE,"✅","  ")</f>
        <v xml:space="preserve">  </v>
      </c>
      <c r="O103" s="99"/>
      <c r="P103" t="b">
        <v>1</v>
      </c>
      <c r="Q103" t="b">
        <v>0</v>
      </c>
    </row>
    <row r="104" spans="1:17" ht="19.899999999999999" customHeight="1">
      <c r="A104" s="88"/>
      <c r="B104" s="321" t="s">
        <v>783</v>
      </c>
      <c r="C104" s="321"/>
      <c r="D104" s="321"/>
      <c r="E104" s="321"/>
      <c r="F104" s="321"/>
      <c r="G104" s="321"/>
      <c r="H104" s="31"/>
      <c r="I104" s="31"/>
      <c r="J104" s="122" t="s">
        <v>672</v>
      </c>
      <c r="K104" s="123"/>
      <c r="L104" s="129"/>
      <c r="M104" s="21"/>
      <c r="N104" s="233" t="str">
        <f>IF('(# 輸入號機) 规格调查表--2.1版'!Q103=TRUE,"✅","  ")</f>
        <v xml:space="preserve">  </v>
      </c>
      <c r="O104" s="99"/>
      <c r="P104" t="b">
        <v>1</v>
      </c>
      <c r="Q104" t="b">
        <v>1</v>
      </c>
    </row>
    <row r="105" spans="1:17" ht="19.899999999999999" customHeight="1">
      <c r="A105" s="75"/>
      <c r="B105" s="122" t="s">
        <v>657</v>
      </c>
      <c r="C105" s="123"/>
      <c r="D105" s="129"/>
      <c r="E105" s="1"/>
      <c r="F105" s="233" t="str">
        <f>IF('(# 輸入號機) 规格调查表--2.1版'!P105=TRUE,"✅","  ")</f>
        <v xml:space="preserve">  </v>
      </c>
      <c r="G105" s="99"/>
      <c r="H105" s="31"/>
      <c r="I105" s="31"/>
      <c r="J105" s="240" t="s">
        <v>676</v>
      </c>
      <c r="K105" s="241"/>
      <c r="L105" s="242"/>
      <c r="M105" s="33"/>
      <c r="N105" s="323" t="s">
        <v>789</v>
      </c>
      <c r="O105" s="324"/>
      <c r="P105" t="b">
        <v>0</v>
      </c>
      <c r="Q105" t="b">
        <v>0</v>
      </c>
    </row>
    <row r="106" spans="1:17" ht="19.899999999999999" customHeight="1">
      <c r="A106" s="75"/>
      <c r="B106" s="141" t="s">
        <v>457</v>
      </c>
      <c r="C106" s="142"/>
      <c r="D106" s="234"/>
      <c r="E106" s="21"/>
      <c r="F106" s="233" t="str">
        <f>IF('(# 輸入號機) 规格调查表--2.1版'!P106=TRUE,"✅","  ")</f>
        <v xml:space="preserve">  </v>
      </c>
      <c r="G106" s="99"/>
      <c r="H106" s="71"/>
      <c r="I106" s="31"/>
      <c r="J106" s="243"/>
      <c r="K106" s="244"/>
      <c r="L106" s="245"/>
      <c r="M106" s="1" t="s">
        <v>260</v>
      </c>
      <c r="N106" s="233"/>
      <c r="O106" s="99"/>
      <c r="P106" t="b">
        <v>0</v>
      </c>
      <c r="Q106" t="b">
        <v>1</v>
      </c>
    </row>
    <row r="107" spans="1:17" ht="19.899999999999999" customHeight="1">
      <c r="A107" s="75"/>
      <c r="B107" s="238"/>
      <c r="C107" s="239"/>
      <c r="D107" s="212"/>
      <c r="E107" s="1" t="s">
        <v>260</v>
      </c>
      <c r="F107" s="233" t="s">
        <v>532</v>
      </c>
      <c r="G107" s="99"/>
      <c r="H107" s="31"/>
      <c r="I107" s="31"/>
      <c r="J107" s="322" t="s">
        <v>374</v>
      </c>
      <c r="K107" s="322"/>
      <c r="L107" s="322"/>
      <c r="M107" s="322"/>
      <c r="N107" s="322"/>
      <c r="O107" s="322"/>
      <c r="P107" t="b">
        <v>0</v>
      </c>
      <c r="Q107" t="b">
        <v>0</v>
      </c>
    </row>
    <row r="108" spans="1:17" ht="19.899999999999999" customHeight="1">
      <c r="A108" s="75"/>
      <c r="B108" s="319" t="s">
        <v>708</v>
      </c>
      <c r="C108" s="236"/>
      <c r="D108" s="237"/>
      <c r="E108" s="104"/>
      <c r="F108" s="314" t="str">
        <f>IF('(# 輸入號機) 规格调查表--2.1版'!P109=TRUE,"✅","  ")</f>
        <v xml:space="preserve">  </v>
      </c>
      <c r="G108" s="103"/>
      <c r="H108" s="31"/>
      <c r="I108" s="31"/>
      <c r="J108" s="240" t="s">
        <v>678</v>
      </c>
      <c r="K108" s="241"/>
      <c r="L108" s="242"/>
      <c r="M108" s="21"/>
      <c r="N108" s="280" t="s">
        <v>786</v>
      </c>
      <c r="O108" s="280"/>
      <c r="P108"/>
      <c r="Q108" t="b">
        <v>0</v>
      </c>
    </row>
    <row r="109" spans="1:17" ht="19.899999999999999" customHeight="1">
      <c r="A109" s="75"/>
      <c r="B109" s="238"/>
      <c r="C109" s="239"/>
      <c r="D109" s="212"/>
      <c r="E109" s="313"/>
      <c r="F109" s="315"/>
      <c r="G109" s="125"/>
      <c r="H109" s="31"/>
      <c r="I109" s="31"/>
      <c r="J109" s="243"/>
      <c r="K109" s="244"/>
      <c r="L109" s="245"/>
      <c r="M109" s="1" t="s">
        <v>260</v>
      </c>
      <c r="N109" s="233"/>
      <c r="O109" s="99"/>
      <c r="P109" t="b">
        <v>0</v>
      </c>
      <c r="Q109" t="b">
        <v>0</v>
      </c>
    </row>
    <row r="110" spans="1:17" ht="19.899999999999999" customHeight="1">
      <c r="A110" s="75"/>
      <c r="B110" s="122" t="s">
        <v>658</v>
      </c>
      <c r="C110" s="123"/>
      <c r="D110" s="129"/>
      <c r="E110" s="1"/>
      <c r="F110" s="233" t="str">
        <f>IF('(# 輸入號機) 规格调查表--2.1版'!P110=TRUE,"✅","  ")</f>
        <v xml:space="preserve">  </v>
      </c>
      <c r="G110" s="99"/>
      <c r="H110" s="31"/>
      <c r="I110" s="31"/>
      <c r="J110" s="325" t="s">
        <v>709</v>
      </c>
      <c r="K110" s="325"/>
      <c r="L110" s="325"/>
      <c r="M110" s="325"/>
      <c r="N110" s="325"/>
      <c r="O110" s="325"/>
      <c r="P110" t="b">
        <v>0</v>
      </c>
      <c r="Q110" t="b">
        <v>0</v>
      </c>
    </row>
    <row r="111" spans="1:17" ht="19.899999999999999" customHeight="1">
      <c r="A111" s="75"/>
      <c r="B111" s="122" t="s">
        <v>150</v>
      </c>
      <c r="C111" s="123"/>
      <c r="D111" s="129"/>
      <c r="E111" s="21"/>
      <c r="F111" s="233" t="str">
        <f>IF('(# 輸入號機) 规格调查表--2.1版'!P111=TRUE,"✅","  ")</f>
        <v xml:space="preserve">  </v>
      </c>
      <c r="G111" s="99"/>
      <c r="H111" s="31"/>
      <c r="I111" s="31"/>
      <c r="J111" s="230" t="s">
        <v>456</v>
      </c>
      <c r="K111" s="231"/>
      <c r="L111" s="232"/>
      <c r="M111" s="21"/>
      <c r="N111" s="100" t="str">
        <f>IF('(# 輸入號機) 规格调查表--2.1版'!Q111=TRUE,"✅","  ")</f>
        <v xml:space="preserve">  </v>
      </c>
      <c r="O111" s="100"/>
      <c r="P111" t="b">
        <v>0</v>
      </c>
      <c r="Q111" t="b">
        <v>0</v>
      </c>
    </row>
    <row r="112" spans="1:17" ht="19.899999999999999" customHeight="1">
      <c r="A112" s="75"/>
      <c r="B112" s="240" t="s">
        <v>659</v>
      </c>
      <c r="C112" s="241"/>
      <c r="D112" s="242"/>
      <c r="E112" s="1"/>
      <c r="F112" s="233" t="str">
        <f>IF('(# 輸入號機) 规格调查表--2.1版'!P112=TRUE,"✅","  ")</f>
        <v xml:space="preserve">  </v>
      </c>
      <c r="G112" s="99"/>
      <c r="H112" s="31"/>
      <c r="I112" s="31"/>
      <c r="J112" s="327" t="s">
        <v>146</v>
      </c>
      <c r="K112" s="223" t="s">
        <v>679</v>
      </c>
      <c r="L112" s="223"/>
      <c r="M112" s="21"/>
      <c r="N112" s="100" t="str">
        <f>IF('(# 輸入號機) 规格调查表--2.1版'!Q112=TRUE,"✅","  ")</f>
        <v xml:space="preserve">  </v>
      </c>
      <c r="O112" s="100"/>
      <c r="P112" t="b">
        <v>0</v>
      </c>
      <c r="Q112" t="b">
        <v>0</v>
      </c>
    </row>
    <row r="113" spans="1:17" ht="19.899999999999999" customHeight="1">
      <c r="A113" s="75"/>
      <c r="B113" s="243"/>
      <c r="C113" s="244"/>
      <c r="D113" s="245"/>
      <c r="E113" s="1" t="s">
        <v>260</v>
      </c>
      <c r="F113" s="233" t="s">
        <v>532</v>
      </c>
      <c r="G113" s="99"/>
      <c r="H113" s="31"/>
      <c r="I113" s="31"/>
      <c r="J113" s="328"/>
      <c r="K113" s="122" t="s">
        <v>680</v>
      </c>
      <c r="L113" s="129"/>
      <c r="M113" s="21"/>
      <c r="N113" s="100" t="str">
        <f>IF('(# 輸入號機) 规格调查表--2.1版'!Q113=TRUE,"✅","  ")</f>
        <v xml:space="preserve">  </v>
      </c>
      <c r="O113" s="100"/>
      <c r="P113" t="b">
        <v>1</v>
      </c>
      <c r="Q113" t="b">
        <v>0</v>
      </c>
    </row>
    <row r="114" spans="1:17" ht="19.899999999999999" customHeight="1">
      <c r="A114" s="75"/>
      <c r="B114" s="141" t="s">
        <v>660</v>
      </c>
      <c r="C114" s="142"/>
      <c r="D114" s="234"/>
      <c r="E114" s="1"/>
      <c r="F114" s="233" t="str">
        <f>IF('(# 輸入號機) 规格调查表--2.1版'!P114=TRUE,"✅","  ")</f>
        <v xml:space="preserve">  </v>
      </c>
      <c r="G114" s="99"/>
      <c r="H114" s="31"/>
      <c r="I114" s="31"/>
      <c r="J114" s="223" t="s">
        <v>681</v>
      </c>
      <c r="K114" s="223"/>
      <c r="L114" s="223"/>
      <c r="M114" s="21"/>
      <c r="N114" s="100" t="str">
        <f>IF('(# 輸入號機) 规格调查表--2.1版'!Q114=TRUE,"✅","  ")</f>
        <v xml:space="preserve">  </v>
      </c>
      <c r="O114" s="100"/>
      <c r="P114" t="b">
        <v>0</v>
      </c>
      <c r="Q114" t="b">
        <v>0</v>
      </c>
    </row>
    <row r="115" spans="1:17" ht="19.899999999999999" customHeight="1">
      <c r="A115" s="75"/>
      <c r="B115" s="238"/>
      <c r="C115" s="239"/>
      <c r="D115" s="212"/>
      <c r="E115" s="1" t="s">
        <v>594</v>
      </c>
      <c r="F115" s="233" t="s">
        <v>532</v>
      </c>
      <c r="G115" s="99"/>
      <c r="H115" s="31"/>
      <c r="I115" s="31"/>
      <c r="J115" s="223" t="s">
        <v>515</v>
      </c>
      <c r="K115" s="223"/>
      <c r="L115" s="223"/>
      <c r="M115" s="21"/>
      <c r="N115" s="100" t="str">
        <f>IF('(# 輸入號機) 规格调查表--2.1版'!Q115=TRUE,"✅","  ")</f>
        <v xml:space="preserve">  </v>
      </c>
      <c r="O115" s="100"/>
      <c r="Q115" s="3" t="b">
        <v>0</v>
      </c>
    </row>
    <row r="116" spans="1:17" ht="19.899999999999999" customHeight="1">
      <c r="A116" s="31"/>
      <c r="B116" s="71" t="s">
        <v>689</v>
      </c>
      <c r="C116" s="71"/>
      <c r="D116" s="71"/>
      <c r="E116" s="71"/>
      <c r="F116" s="71"/>
      <c r="G116" s="71"/>
      <c r="H116" s="31"/>
      <c r="I116" s="31"/>
      <c r="J116" s="223" t="s">
        <v>747</v>
      </c>
      <c r="K116" s="223"/>
      <c r="L116" s="223"/>
      <c r="M116" s="21"/>
      <c r="N116" s="100" t="s">
        <v>532</v>
      </c>
      <c r="O116" s="100"/>
      <c r="Q116" s="3" t="b">
        <v>0</v>
      </c>
    </row>
    <row r="117" spans="1:17" ht="19.899999999999999" customHeight="1">
      <c r="A117" s="31"/>
      <c r="B117" s="71"/>
      <c r="C117" s="71"/>
      <c r="D117" s="71"/>
      <c r="E117" s="71"/>
      <c r="F117" s="71"/>
      <c r="G117" s="71"/>
      <c r="H117" s="31"/>
      <c r="I117" s="31"/>
      <c r="J117" s="31"/>
      <c r="K117" s="71"/>
      <c r="L117" s="71"/>
      <c r="M117" s="326"/>
      <c r="N117" s="326"/>
      <c r="O117" s="62"/>
    </row>
    <row r="118" spans="1:17" ht="19.899999999999999" customHeight="1">
      <c r="A118" s="79"/>
      <c r="B118" s="262" t="s">
        <v>648</v>
      </c>
      <c r="C118" s="262"/>
      <c r="D118" s="39"/>
      <c r="E118" s="50"/>
      <c r="F118" s="50"/>
      <c r="G118" s="50"/>
      <c r="H118" s="31"/>
      <c r="I118" s="50"/>
      <c r="J118" s="263" t="s">
        <v>298</v>
      </c>
      <c r="K118" s="264"/>
      <c r="L118" s="70"/>
      <c r="M118" s="59"/>
      <c r="N118" s="59"/>
      <c r="O118" s="59"/>
    </row>
    <row r="119" spans="1:17" ht="19.899999999999999" customHeight="1">
      <c r="A119" s="75"/>
      <c r="B119" s="316" t="s">
        <v>713</v>
      </c>
      <c r="C119" s="317"/>
      <c r="D119" s="317"/>
      <c r="E119" s="317"/>
      <c r="F119" s="317"/>
      <c r="G119" s="317"/>
      <c r="H119" s="317"/>
      <c r="I119" s="318"/>
      <c r="J119" s="250" t="s">
        <v>341</v>
      </c>
      <c r="K119" s="251"/>
      <c r="L119" s="251"/>
      <c r="M119" s="251"/>
      <c r="N119" s="251"/>
      <c r="O119" s="252"/>
    </row>
    <row r="120" spans="1:17" ht="19.899999999999999" customHeight="1">
      <c r="A120" s="75"/>
      <c r="B120" s="329" t="s">
        <v>793</v>
      </c>
      <c r="C120" s="330"/>
      <c r="D120" s="330"/>
      <c r="E120" s="330"/>
      <c r="F120" s="330"/>
      <c r="G120" s="330"/>
      <c r="H120" s="330"/>
      <c r="I120" s="331"/>
      <c r="J120" s="250"/>
      <c r="K120" s="251"/>
      <c r="L120" s="251"/>
      <c r="M120" s="251"/>
      <c r="N120" s="251"/>
      <c r="O120" s="252"/>
    </row>
    <row r="121" spans="1:17" ht="19.899999999999999" customHeight="1">
      <c r="A121" s="75"/>
      <c r="B121" s="307"/>
      <c r="C121" s="308"/>
      <c r="D121" s="308"/>
      <c r="E121" s="308"/>
      <c r="F121" s="308"/>
      <c r="G121" s="308"/>
      <c r="H121" s="308"/>
      <c r="I121" s="309"/>
      <c r="J121" s="250"/>
      <c r="K121" s="251"/>
      <c r="L121" s="251"/>
      <c r="M121" s="251"/>
      <c r="N121" s="251"/>
      <c r="O121" s="252"/>
    </row>
    <row r="122" spans="1:17" ht="19.899999999999999" customHeight="1">
      <c r="A122" s="75"/>
      <c r="B122" s="307"/>
      <c r="C122" s="308"/>
      <c r="D122" s="308"/>
      <c r="E122" s="308"/>
      <c r="F122" s="308"/>
      <c r="G122" s="308"/>
      <c r="H122" s="308"/>
      <c r="I122" s="309"/>
      <c r="J122" s="250"/>
      <c r="K122" s="251"/>
      <c r="L122" s="251"/>
      <c r="M122" s="251"/>
      <c r="N122" s="251"/>
      <c r="O122" s="252"/>
    </row>
    <row r="123" spans="1:17" ht="19.899999999999999" customHeight="1">
      <c r="A123" s="75"/>
      <c r="B123" s="307"/>
      <c r="C123" s="308"/>
      <c r="D123" s="308"/>
      <c r="E123" s="308"/>
      <c r="F123" s="308"/>
      <c r="G123" s="308"/>
      <c r="H123" s="308"/>
      <c r="I123" s="309"/>
      <c r="J123" s="256"/>
      <c r="K123" s="257"/>
      <c r="L123" s="257"/>
      <c r="M123" s="257"/>
      <c r="N123" s="257"/>
      <c r="O123" s="258"/>
    </row>
    <row r="124" spans="1:17" ht="19.899999999999999" customHeight="1">
      <c r="A124" s="75"/>
      <c r="B124" s="307"/>
      <c r="C124" s="308"/>
      <c r="D124" s="308"/>
      <c r="E124" s="308"/>
      <c r="F124" s="308"/>
      <c r="G124" s="308"/>
      <c r="H124" s="308"/>
      <c r="I124" s="309"/>
      <c r="J124" s="256"/>
      <c r="K124" s="257"/>
      <c r="L124" s="257"/>
      <c r="M124" s="257"/>
      <c r="N124" s="257"/>
      <c r="O124" s="258"/>
    </row>
    <row r="125" spans="1:17" ht="19.899999999999999" customHeight="1">
      <c r="A125" s="75"/>
      <c r="B125" s="307"/>
      <c r="C125" s="308"/>
      <c r="D125" s="308"/>
      <c r="E125" s="308"/>
      <c r="F125" s="308"/>
      <c r="G125" s="308"/>
      <c r="H125" s="308"/>
      <c r="I125" s="309"/>
      <c r="J125" s="256"/>
      <c r="K125" s="257"/>
      <c r="L125" s="257"/>
      <c r="M125" s="257"/>
      <c r="N125" s="257"/>
      <c r="O125" s="258"/>
    </row>
    <row r="126" spans="1:17" ht="19.899999999999999" customHeight="1">
      <c r="A126" s="75"/>
      <c r="B126" s="307"/>
      <c r="C126" s="308"/>
      <c r="D126" s="308"/>
      <c r="E126" s="308"/>
      <c r="F126" s="308"/>
      <c r="G126" s="308"/>
      <c r="H126" s="308"/>
      <c r="I126" s="309"/>
      <c r="J126" s="256"/>
      <c r="K126" s="257"/>
      <c r="L126" s="257"/>
      <c r="M126" s="257"/>
      <c r="N126" s="257"/>
      <c r="O126" s="258"/>
    </row>
  </sheetData>
  <sheetProtection selectLockedCells="1" selectUnlockedCells="1"/>
  <dataConsolidate/>
  <mergeCells count="363">
    <mergeCell ref="F102:G102"/>
    <mergeCell ref="E87:G87"/>
    <mergeCell ref="J112:J113"/>
    <mergeCell ref="K113:L113"/>
    <mergeCell ref="B69:C71"/>
    <mergeCell ref="B89:D89"/>
    <mergeCell ref="B100:D100"/>
    <mergeCell ref="B101:D101"/>
    <mergeCell ref="F101:G101"/>
    <mergeCell ref="N98:O98"/>
    <mergeCell ref="J99:L99"/>
    <mergeCell ref="N99:O99"/>
    <mergeCell ref="N95:O95"/>
    <mergeCell ref="N96:O96"/>
    <mergeCell ref="N97:O97"/>
    <mergeCell ref="B94:E94"/>
    <mergeCell ref="J95:L97"/>
    <mergeCell ref="B97:D97"/>
    <mergeCell ref="F97:G97"/>
    <mergeCell ref="J90:L90"/>
    <mergeCell ref="M90:O90"/>
    <mergeCell ref="J91:L91"/>
    <mergeCell ref="B90:D90"/>
    <mergeCell ref="M92:O92"/>
    <mergeCell ref="J101:L102"/>
    <mergeCell ref="J100:O100"/>
    <mergeCell ref="J108:L109"/>
    <mergeCell ref="N109:O109"/>
    <mergeCell ref="B119:I119"/>
    <mergeCell ref="J119:O119"/>
    <mergeCell ref="B120:I120"/>
    <mergeCell ref="J120:O120"/>
    <mergeCell ref="N103:O103"/>
    <mergeCell ref="N104:O104"/>
    <mergeCell ref="B106:D107"/>
    <mergeCell ref="B108:D109"/>
    <mergeCell ref="B103:G103"/>
    <mergeCell ref="B104:G104"/>
    <mergeCell ref="J107:O107"/>
    <mergeCell ref="J105:L106"/>
    <mergeCell ref="J104:L104"/>
    <mergeCell ref="J103:L103"/>
    <mergeCell ref="N105:O105"/>
    <mergeCell ref="N106:O106"/>
    <mergeCell ref="J110:O110"/>
    <mergeCell ref="B118:C118"/>
    <mergeCell ref="J118:K118"/>
    <mergeCell ref="M117:N117"/>
    <mergeCell ref="J115:L115"/>
    <mergeCell ref="N115:O115"/>
    <mergeCell ref="A1:O1"/>
    <mergeCell ref="K2:O4"/>
    <mergeCell ref="B110:D110"/>
    <mergeCell ref="B111:D111"/>
    <mergeCell ref="B112:D113"/>
    <mergeCell ref="B114:D115"/>
    <mergeCell ref="F114:G114"/>
    <mergeCell ref="F115:G115"/>
    <mergeCell ref="F113:G113"/>
    <mergeCell ref="F112:G112"/>
    <mergeCell ref="F111:G111"/>
    <mergeCell ref="F110:G110"/>
    <mergeCell ref="F107:G107"/>
    <mergeCell ref="F106:G106"/>
    <mergeCell ref="B88:D88"/>
    <mergeCell ref="B102:D102"/>
    <mergeCell ref="B105:D105"/>
    <mergeCell ref="F105:G105"/>
    <mergeCell ref="B50:O50"/>
    <mergeCell ref="B98:D98"/>
    <mergeCell ref="B99:D99"/>
    <mergeCell ref="F100:G100"/>
    <mergeCell ref="F99:G99"/>
    <mergeCell ref="F98:G98"/>
    <mergeCell ref="B91:D91"/>
    <mergeCell ref="B95:D95"/>
    <mergeCell ref="B96:D96"/>
    <mergeCell ref="F96:G96"/>
    <mergeCell ref="F95:G95"/>
    <mergeCell ref="B92:D92"/>
    <mergeCell ref="E92:G92"/>
    <mergeCell ref="J92:L92"/>
    <mergeCell ref="J89:L89"/>
    <mergeCell ref="N101:O101"/>
    <mergeCell ref="J98:L98"/>
    <mergeCell ref="B126:I126"/>
    <mergeCell ref="J126:O126"/>
    <mergeCell ref="B121:I121"/>
    <mergeCell ref="J121:O121"/>
    <mergeCell ref="B122:I122"/>
    <mergeCell ref="J122:O122"/>
    <mergeCell ref="B123:I123"/>
    <mergeCell ref="J123:O123"/>
    <mergeCell ref="B124:I124"/>
    <mergeCell ref="B125:I125"/>
    <mergeCell ref="J125:O125"/>
    <mergeCell ref="J124:O124"/>
    <mergeCell ref="J116:L116"/>
    <mergeCell ref="N116:O116"/>
    <mergeCell ref="N113:O113"/>
    <mergeCell ref="K112:L112"/>
    <mergeCell ref="N112:O112"/>
    <mergeCell ref="J111:L111"/>
    <mergeCell ref="N111:O111"/>
    <mergeCell ref="N102:O102"/>
    <mergeCell ref="E108:E109"/>
    <mergeCell ref="F108:G109"/>
    <mergeCell ref="M89:O89"/>
    <mergeCell ref="E88:G88"/>
    <mergeCell ref="E89:G89"/>
    <mergeCell ref="E90:G90"/>
    <mergeCell ref="E91:G91"/>
    <mergeCell ref="B72:C74"/>
    <mergeCell ref="B86:E86"/>
    <mergeCell ref="J87:L87"/>
    <mergeCell ref="M87:O87"/>
    <mergeCell ref="B76:E76"/>
    <mergeCell ref="B87:D87"/>
    <mergeCell ref="E72:F72"/>
    <mergeCell ref="E74:F74"/>
    <mergeCell ref="G74:I74"/>
    <mergeCell ref="N72:O72"/>
    <mergeCell ref="N74:O74"/>
    <mergeCell ref="L74:M74"/>
    <mergeCell ref="J74:K74"/>
    <mergeCell ref="E73:F73"/>
    <mergeCell ref="G73:I73"/>
    <mergeCell ref="J73:K73"/>
    <mergeCell ref="L73:M73"/>
    <mergeCell ref="N73:O73"/>
    <mergeCell ref="J72:K72"/>
    <mergeCell ref="B64:C64"/>
    <mergeCell ref="B63:C63"/>
    <mergeCell ref="D63:E63"/>
    <mergeCell ref="G63:H63"/>
    <mergeCell ref="I63:J63"/>
    <mergeCell ref="N71:O71"/>
    <mergeCell ref="J71:K71"/>
    <mergeCell ref="E71:F71"/>
    <mergeCell ref="J88:L88"/>
    <mergeCell ref="M88:O88"/>
    <mergeCell ref="L63:M63"/>
    <mergeCell ref="N63:O63"/>
    <mergeCell ref="B66:C68"/>
    <mergeCell ref="N65:O65"/>
    <mergeCell ref="B65:C65"/>
    <mergeCell ref="N66:O66"/>
    <mergeCell ref="N67:O67"/>
    <mergeCell ref="N68:O68"/>
    <mergeCell ref="N69:O69"/>
    <mergeCell ref="J65:K65"/>
    <mergeCell ref="J66:K66"/>
    <mergeCell ref="J67:K67"/>
    <mergeCell ref="J68:K68"/>
    <mergeCell ref="J69:K69"/>
    <mergeCell ref="G53:I53"/>
    <mergeCell ref="J53:O53"/>
    <mergeCell ref="G54:I54"/>
    <mergeCell ref="J54:K54"/>
    <mergeCell ref="B62:C62"/>
    <mergeCell ref="D62:E62"/>
    <mergeCell ref="G62:H62"/>
    <mergeCell ref="I62:J62"/>
    <mergeCell ref="B58:C59"/>
    <mergeCell ref="G58:I58"/>
    <mergeCell ref="J58:O58"/>
    <mergeCell ref="G59:I59"/>
    <mergeCell ref="J59:O59"/>
    <mergeCell ref="N62:O62"/>
    <mergeCell ref="L62:M62"/>
    <mergeCell ref="B48:C48"/>
    <mergeCell ref="D48:F48"/>
    <mergeCell ref="G48:I48"/>
    <mergeCell ref="J48:O48"/>
    <mergeCell ref="B49:C49"/>
    <mergeCell ref="D49:F49"/>
    <mergeCell ref="G49:I49"/>
    <mergeCell ref="J49:O49"/>
    <mergeCell ref="B46:C47"/>
    <mergeCell ref="D46:F47"/>
    <mergeCell ref="G46:I46"/>
    <mergeCell ref="J46:O46"/>
    <mergeCell ref="G47:I47"/>
    <mergeCell ref="J47:O47"/>
    <mergeCell ref="B42:C42"/>
    <mergeCell ref="D42:J42"/>
    <mergeCell ref="B44:C45"/>
    <mergeCell ref="D44:F45"/>
    <mergeCell ref="G44:I44"/>
    <mergeCell ref="J44:O44"/>
    <mergeCell ref="G45:I45"/>
    <mergeCell ref="J45:O45"/>
    <mergeCell ref="B39:O39"/>
    <mergeCell ref="B40:C40"/>
    <mergeCell ref="D40:E40"/>
    <mergeCell ref="G40:H40"/>
    <mergeCell ref="I40:J40"/>
    <mergeCell ref="B41:C41"/>
    <mergeCell ref="D41:E41"/>
    <mergeCell ref="G41:H41"/>
    <mergeCell ref="I41:J41"/>
    <mergeCell ref="B43:E43"/>
    <mergeCell ref="B37:C37"/>
    <mergeCell ref="D37:F37"/>
    <mergeCell ref="G37:H37"/>
    <mergeCell ref="I37:K37"/>
    <mergeCell ref="L37:O37"/>
    <mergeCell ref="B38:C38"/>
    <mergeCell ref="D38:F38"/>
    <mergeCell ref="G38:H38"/>
    <mergeCell ref="I38:K38"/>
    <mergeCell ref="L38:O38"/>
    <mergeCell ref="B33:C33"/>
    <mergeCell ref="D33:F33"/>
    <mergeCell ref="G33:H33"/>
    <mergeCell ref="I33:K33"/>
    <mergeCell ref="L33:O33"/>
    <mergeCell ref="B36:C36"/>
    <mergeCell ref="D36:F36"/>
    <mergeCell ref="G36:H36"/>
    <mergeCell ref="I36:K36"/>
    <mergeCell ref="L36:O36"/>
    <mergeCell ref="B35:C35"/>
    <mergeCell ref="D35:F35"/>
    <mergeCell ref="G35:H35"/>
    <mergeCell ref="I35:K35"/>
    <mergeCell ref="L35:O35"/>
    <mergeCell ref="B34:C34"/>
    <mergeCell ref="D34:F34"/>
    <mergeCell ref="G34:H34"/>
    <mergeCell ref="I34:K34"/>
    <mergeCell ref="L34:O34"/>
    <mergeCell ref="B31:C31"/>
    <mergeCell ref="D31:F31"/>
    <mergeCell ref="G31:H31"/>
    <mergeCell ref="I31:K31"/>
    <mergeCell ref="L31:O31"/>
    <mergeCell ref="B32:C32"/>
    <mergeCell ref="D32:F32"/>
    <mergeCell ref="G32:H32"/>
    <mergeCell ref="I32:K32"/>
    <mergeCell ref="L32:O32"/>
    <mergeCell ref="B28:C28"/>
    <mergeCell ref="D28:F28"/>
    <mergeCell ref="G28:H28"/>
    <mergeCell ref="I28:K28"/>
    <mergeCell ref="L28:M28"/>
    <mergeCell ref="B30:C30"/>
    <mergeCell ref="D30:F30"/>
    <mergeCell ref="G30:H30"/>
    <mergeCell ref="I30:K30"/>
    <mergeCell ref="L30:O30"/>
    <mergeCell ref="B29:O29"/>
    <mergeCell ref="B24:C24"/>
    <mergeCell ref="D24:F24"/>
    <mergeCell ref="G24:H24"/>
    <mergeCell ref="I24:K24"/>
    <mergeCell ref="B26:C26"/>
    <mergeCell ref="B19:C19"/>
    <mergeCell ref="D19:E19"/>
    <mergeCell ref="H19:I19"/>
    <mergeCell ref="L19:M19"/>
    <mergeCell ref="B21:C21"/>
    <mergeCell ref="D21:E21"/>
    <mergeCell ref="G21:H21"/>
    <mergeCell ref="I21:N21"/>
    <mergeCell ref="L26:M26"/>
    <mergeCell ref="N26:P26"/>
    <mergeCell ref="D26:K26"/>
    <mergeCell ref="B17:C17"/>
    <mergeCell ref="D17:E17"/>
    <mergeCell ref="G17:H17"/>
    <mergeCell ref="I17:J17"/>
    <mergeCell ref="L17:M17"/>
    <mergeCell ref="N17:O17"/>
    <mergeCell ref="B14:C14"/>
    <mergeCell ref="D14:E14"/>
    <mergeCell ref="G14:H14"/>
    <mergeCell ref="I14:O14"/>
    <mergeCell ref="B16:C16"/>
    <mergeCell ref="D16:E16"/>
    <mergeCell ref="G16:H16"/>
    <mergeCell ref="I16:J16"/>
    <mergeCell ref="L16:M16"/>
    <mergeCell ref="N16:O16"/>
    <mergeCell ref="B7:C7"/>
    <mergeCell ref="D7:E7"/>
    <mergeCell ref="F7:G7"/>
    <mergeCell ref="H7:I7"/>
    <mergeCell ref="J7:K7"/>
    <mergeCell ref="L7:M7"/>
    <mergeCell ref="N11:O11"/>
    <mergeCell ref="B12:C12"/>
    <mergeCell ref="G12:H12"/>
    <mergeCell ref="I12:K12"/>
    <mergeCell ref="L12:M12"/>
    <mergeCell ref="N12:O12"/>
    <mergeCell ref="B11:C11"/>
    <mergeCell ref="G11:H11"/>
    <mergeCell ref="L11:M11"/>
    <mergeCell ref="D11:F11"/>
    <mergeCell ref="I11:K11"/>
    <mergeCell ref="D12:F12"/>
    <mergeCell ref="I2:J2"/>
    <mergeCell ref="I3:J3"/>
    <mergeCell ref="J114:L114"/>
    <mergeCell ref="N114:O114"/>
    <mergeCell ref="N108:O108"/>
    <mergeCell ref="B2:C2"/>
    <mergeCell ref="D2:F2"/>
    <mergeCell ref="B3:C3"/>
    <mergeCell ref="D3:F3"/>
    <mergeCell ref="B4:C4"/>
    <mergeCell ref="D4:F4"/>
    <mergeCell ref="N91:O91"/>
    <mergeCell ref="N7:O7"/>
    <mergeCell ref="B8:C8"/>
    <mergeCell ref="D8:E8"/>
    <mergeCell ref="F8:G8"/>
    <mergeCell ref="H8:I8"/>
    <mergeCell ref="J8:K8"/>
    <mergeCell ref="L8:M8"/>
    <mergeCell ref="N8:O8"/>
    <mergeCell ref="B5:C5"/>
    <mergeCell ref="D5:F5"/>
    <mergeCell ref="H5:I5"/>
    <mergeCell ref="J5:O5"/>
    <mergeCell ref="G71:I71"/>
    <mergeCell ref="G72:I72"/>
    <mergeCell ref="D65:F65"/>
    <mergeCell ref="E66:F66"/>
    <mergeCell ref="E67:F67"/>
    <mergeCell ref="E68:F68"/>
    <mergeCell ref="E69:F69"/>
    <mergeCell ref="G65:I65"/>
    <mergeCell ref="G66:I66"/>
    <mergeCell ref="G67:I67"/>
    <mergeCell ref="G68:I68"/>
    <mergeCell ref="G69:I69"/>
    <mergeCell ref="L65:M65"/>
    <mergeCell ref="L66:M66"/>
    <mergeCell ref="L67:M67"/>
    <mergeCell ref="L68:M68"/>
    <mergeCell ref="L69:M69"/>
    <mergeCell ref="L71:M71"/>
    <mergeCell ref="L72:M72"/>
    <mergeCell ref="B55:O55"/>
    <mergeCell ref="D52:F53"/>
    <mergeCell ref="D56:F56"/>
    <mergeCell ref="D58:F58"/>
    <mergeCell ref="E70:F70"/>
    <mergeCell ref="G70:I70"/>
    <mergeCell ref="J70:K70"/>
    <mergeCell ref="L70:M70"/>
    <mergeCell ref="N70:O70"/>
    <mergeCell ref="B56:C57"/>
    <mergeCell ref="G56:I56"/>
    <mergeCell ref="J56:O56"/>
    <mergeCell ref="G57:I57"/>
    <mergeCell ref="J57:O57"/>
    <mergeCell ref="B52:C54"/>
    <mergeCell ref="G52:I52"/>
    <mergeCell ref="J52:O52"/>
  </mergeCells>
  <phoneticPr fontId="4" type="noConversion"/>
  <conditionalFormatting sqref="A2:A8">
    <cfRule type="notContainsBlanks" dxfId="72" priority="56">
      <formula>LEN(TRIM(A2))&gt;0</formula>
    </cfRule>
  </conditionalFormatting>
  <conditionalFormatting sqref="A11:A14">
    <cfRule type="notContainsBlanks" dxfId="71" priority="55">
      <formula>LEN(TRIM(A11))&gt;0</formula>
    </cfRule>
  </conditionalFormatting>
  <conditionalFormatting sqref="A16:A17">
    <cfRule type="notContainsBlanks" dxfId="70" priority="54">
      <formula>LEN(TRIM(A16))&gt;0</formula>
    </cfRule>
  </conditionalFormatting>
  <conditionalFormatting sqref="A19:A21">
    <cfRule type="notContainsBlanks" dxfId="69" priority="53">
      <formula>LEN(TRIM(A19))&gt;0</formula>
    </cfRule>
  </conditionalFormatting>
  <conditionalFormatting sqref="A24:A38">
    <cfRule type="notContainsBlanks" dxfId="68" priority="50">
      <formula>LEN(TRIM(A24))&gt;0</formula>
    </cfRule>
  </conditionalFormatting>
  <conditionalFormatting sqref="A40:A42">
    <cfRule type="notContainsBlanks" dxfId="67" priority="49">
      <formula>LEN(TRIM(A40))&gt;0</formula>
    </cfRule>
  </conditionalFormatting>
  <conditionalFormatting sqref="A44:A49">
    <cfRule type="notContainsBlanks" dxfId="66" priority="48">
      <formula>LEN(TRIM(A44))&gt;0</formula>
    </cfRule>
  </conditionalFormatting>
  <conditionalFormatting sqref="A52:A54">
    <cfRule type="notContainsBlanks" dxfId="65" priority="47">
      <formula>LEN(TRIM(A52))&gt;0</formula>
    </cfRule>
  </conditionalFormatting>
  <conditionalFormatting sqref="A56:A59">
    <cfRule type="notContainsBlanks" dxfId="64" priority="46">
      <formula>LEN(TRIM(A56))&gt;0</formula>
    </cfRule>
  </conditionalFormatting>
  <conditionalFormatting sqref="A62:A63">
    <cfRule type="notContainsBlanks" dxfId="63" priority="45">
      <formula>LEN(TRIM(A62))&gt;0</formula>
    </cfRule>
  </conditionalFormatting>
  <conditionalFormatting sqref="A65:A74">
    <cfRule type="notContainsBlanks" dxfId="62" priority="44">
      <formula>LEN(TRIM(A65))&gt;0</formula>
    </cfRule>
  </conditionalFormatting>
  <conditionalFormatting sqref="A91:A93">
    <cfRule type="notContainsBlanks" dxfId="61" priority="43">
      <formula>LEN(TRIM(A91))&gt;0</formula>
    </cfRule>
  </conditionalFormatting>
  <conditionalFormatting sqref="A95:A115">
    <cfRule type="notContainsBlanks" dxfId="60" priority="42">
      <formula>LEN(TRIM(A95))&gt;0</formula>
    </cfRule>
  </conditionalFormatting>
  <conditionalFormatting sqref="A118:A126">
    <cfRule type="notContainsBlanks" dxfId="59" priority="41">
      <formula>LEN(TRIM(A118))&gt;0</formula>
    </cfRule>
  </conditionalFormatting>
  <conditionalFormatting sqref="D26 D28:F28">
    <cfRule type="expression" dxfId="58" priority="23">
      <formula>$I$24="是"</formula>
    </cfRule>
    <cfRule type="expression" dxfId="57" priority="108">
      <formula>$I$24="否，參照下方選型"</formula>
    </cfRule>
  </conditionalFormatting>
  <conditionalFormatting sqref="D46 D48:F49">
    <cfRule type="notContainsText" dxfId="56" priority="69" operator="notContains" text="無">
      <formula>ISERROR(SEARCH("無",D46))</formula>
    </cfRule>
  </conditionalFormatting>
  <conditionalFormatting sqref="D52 D54:E54">
    <cfRule type="cellIs" dxfId="55" priority="15" operator="notEqual">
      <formula>"無"</formula>
    </cfRule>
    <cfRule type="containsText" dxfId="54" priority="65" operator="containsText" text="见特记事项">
      <formula>NOT(ISERROR(SEARCH("见特记事项",D52)))</formula>
    </cfRule>
  </conditionalFormatting>
  <conditionalFormatting sqref="D56 D58">
    <cfRule type="notContainsText" dxfId="53" priority="96" operator="notContains" text="無">
      <formula>ISERROR(SEARCH("無",D56))</formula>
    </cfRule>
  </conditionalFormatting>
  <conditionalFormatting sqref="D16:E16">
    <cfRule type="expression" dxfId="51" priority="92">
      <formula>$K$11="+下拉菜单!$Z$22"</formula>
    </cfRule>
  </conditionalFormatting>
  <conditionalFormatting sqref="D40:E40">
    <cfRule type="expression" dxfId="50" priority="107">
      <formula>$I$24="否"</formula>
    </cfRule>
  </conditionalFormatting>
  <conditionalFormatting sqref="D40:E41 I40:J41 D42:J42 D46 D48:F49">
    <cfRule type="expression" dxfId="49" priority="38">
      <formula>$D$11="MAQ100強驅梯"</formula>
    </cfRule>
  </conditionalFormatting>
  <conditionalFormatting sqref="D41:E41">
    <cfRule type="expression" dxfId="48" priority="19">
      <formula>$D$12="家用小電梯"</formula>
    </cfRule>
    <cfRule type="expression" dxfId="47" priority="103">
      <formula>$D$12="緊急兼殘障"</formula>
    </cfRule>
    <cfRule type="expression" dxfId="46" priority="104">
      <formula>$D$12="殘障"</formula>
    </cfRule>
    <cfRule type="notContainsText" dxfId="45" priority="105" operator="notContains" text="無">
      <formula>ISERROR(SEARCH("無",D41))</formula>
    </cfRule>
  </conditionalFormatting>
  <conditionalFormatting sqref="D57:E57">
    <cfRule type="cellIs" dxfId="44" priority="9" operator="notEqual">
      <formula>"無"</formula>
    </cfRule>
    <cfRule type="containsText" dxfId="43" priority="10" operator="containsText" text="见特记事项">
      <formula>NOT(ISERROR(SEARCH("见特记事项",D57)))</formula>
    </cfRule>
  </conditionalFormatting>
  <conditionalFormatting sqref="D59:E59">
    <cfRule type="cellIs" dxfId="42" priority="7" operator="notEqual">
      <formula>"無"</formula>
    </cfRule>
    <cfRule type="containsText" dxfId="41" priority="8" operator="containsText" text="见特记事项">
      <formula>NOT(ISERROR(SEARCH("见特记事项",D59)))</formula>
    </cfRule>
  </conditionalFormatting>
  <conditionalFormatting sqref="D62:E62">
    <cfRule type="expression" dxfId="40" priority="14">
      <formula>$D$21="是"</formula>
    </cfRule>
  </conditionalFormatting>
  <conditionalFormatting sqref="D63:E63">
    <cfRule type="containsText" dxfId="39" priority="81" operator="containsText" text="是">
      <formula>NOT(ISERROR(SEARCH("是",D63)))</formula>
    </cfRule>
  </conditionalFormatting>
  <conditionalFormatting sqref="D31:F37">
    <cfRule type="expression" dxfId="38" priority="110" stopIfTrue="1">
      <formula>$I$24="否，參照下方選型"</formula>
    </cfRule>
  </conditionalFormatting>
  <conditionalFormatting sqref="D31:F38">
    <cfRule type="expression" dxfId="37" priority="25">
      <formula>$I$24="是"</formula>
    </cfRule>
    <cfRule type="expression" dxfId="36" priority="39">
      <formula>$D$11="MAQ100強驅梯"</formula>
    </cfRule>
  </conditionalFormatting>
  <conditionalFormatting sqref="D32:F38">
    <cfRule type="expression" dxfId="35" priority="26" stopIfTrue="1">
      <formula>$I$24="否"</formula>
    </cfRule>
  </conditionalFormatting>
  <conditionalFormatting sqref="D38:F38">
    <cfRule type="expression" dxfId="34" priority="71" stopIfTrue="1">
      <formula>$I$24="否"</formula>
    </cfRule>
  </conditionalFormatting>
  <conditionalFormatting sqref="D44:F45">
    <cfRule type="expression" dxfId="33" priority="37">
      <formula>$D$11="MAQ100強驅梯"</formula>
    </cfRule>
  </conditionalFormatting>
  <conditionalFormatting sqref="D48:F48">
    <cfRule type="expression" dxfId="32" priority="80">
      <formula>$D$12="紧急兼残障"</formula>
    </cfRule>
    <cfRule type="expression" dxfId="31" priority="99">
      <formula>$D$12="残障"</formula>
    </cfRule>
  </conditionalFormatting>
  <conditionalFormatting sqref="D42:J42">
    <cfRule type="notContainsText" dxfId="30" priority="100" operator="notContains" text="無">
      <formula>ISERROR(SEARCH("無",D42))</formula>
    </cfRule>
  </conditionalFormatting>
  <conditionalFormatting sqref="G66:G74">
    <cfRule type="containsText" dxfId="29" priority="59" operator="containsText" text="见特记事项">
      <formula>NOT(ISERROR(SEARCH("见特记事项",G66)))</formula>
    </cfRule>
  </conditionalFormatting>
  <conditionalFormatting sqref="I16:J17">
    <cfRule type="expression" dxfId="27" priority="88">
      <formula>$K$11="+下拉菜单!$Z$22"</formula>
    </cfRule>
  </conditionalFormatting>
  <conditionalFormatting sqref="I40:J40">
    <cfRule type="expression" dxfId="26" priority="106">
      <formula>$I$24="否"</formula>
    </cfRule>
  </conditionalFormatting>
  <conditionalFormatting sqref="I41:J41">
    <cfRule type="expression" dxfId="25" priority="18">
      <formula>$D$12="家用小電梯"</formula>
    </cfRule>
    <cfRule type="containsText" dxfId="24" priority="40" operator="containsText" text="特记">
      <formula>NOT(ISERROR(SEARCH("特记",I41)))</formula>
    </cfRule>
    <cfRule type="expression" dxfId="23" priority="101">
      <formula>$D$12="紧急兼残障"</formula>
    </cfRule>
    <cfRule type="expression" dxfId="22" priority="102">
      <formula>$D$12="残障"</formula>
    </cfRule>
  </conditionalFormatting>
  <conditionalFormatting sqref="I62:J62">
    <cfRule type="expression" dxfId="21" priority="82">
      <formula>$D$21="是"</formula>
    </cfRule>
  </conditionalFormatting>
  <conditionalFormatting sqref="I63:J63">
    <cfRule type="expression" dxfId="20" priority="74">
      <formula>$D$63="是"</formula>
    </cfRule>
  </conditionalFormatting>
  <conditionalFormatting sqref="I28:K28">
    <cfRule type="expression" dxfId="19" priority="20">
      <formula>$I$24="是"</formula>
    </cfRule>
  </conditionalFormatting>
  <conditionalFormatting sqref="J46:O49">
    <cfRule type="notContainsText" dxfId="18" priority="67" operator="notContains" text="無">
      <formula>ISERROR(SEARCH("無",J46))</formula>
    </cfRule>
  </conditionalFormatting>
  <conditionalFormatting sqref="J48:O48">
    <cfRule type="expression" dxfId="17" priority="79">
      <formula>$D$12="紧急兼残障"</formula>
    </cfRule>
    <cfRule type="expression" dxfId="16" priority="98">
      <formula>$D$12="残障"</formula>
    </cfRule>
  </conditionalFormatting>
  <conditionalFormatting sqref="J56:O56">
    <cfRule type="notContainsText" dxfId="15" priority="95" operator="notContains" text="無">
      <formula>ISERROR(SEARCH("無",J56))</formula>
    </cfRule>
  </conditionalFormatting>
  <conditionalFormatting sqref="J57:O57">
    <cfRule type="notContainsBlanks" dxfId="14" priority="93">
      <formula>LEN(TRIM(J57))&gt;0</formula>
    </cfRule>
  </conditionalFormatting>
  <conditionalFormatting sqref="J58:O58">
    <cfRule type="notContainsText" dxfId="13" priority="17" operator="notContains" text="無">
      <formula>ISERROR(SEARCH("無",J58))</formula>
    </cfRule>
  </conditionalFormatting>
  <conditionalFormatting sqref="J59:O59">
    <cfRule type="notContainsBlanks" dxfId="12" priority="16">
      <formula>LEN(TRIM(J59))&gt;0</formula>
    </cfRule>
  </conditionalFormatting>
  <conditionalFormatting sqref="N28 D31:O38 I28:K28">
    <cfRule type="expression" dxfId="11" priority="109">
      <formula>$I$24="否，參照下方選型"</formula>
    </cfRule>
  </conditionalFormatting>
  <conditionalFormatting sqref="N28">
    <cfRule type="containsText" dxfId="9" priority="115" operator="containsText" text="见特记">
      <formula>NOT(ISERROR(SEARCH("见特记",N28)))</formula>
    </cfRule>
  </conditionalFormatting>
  <conditionalFormatting sqref="N16:O17">
    <cfRule type="expression" dxfId="7" priority="89">
      <formula>$K$11="+下拉菜单!$Z$22"</formula>
    </cfRule>
  </conditionalFormatting>
  <conditionalFormatting sqref="N63:O63">
    <cfRule type="expression" dxfId="6" priority="73">
      <formula>$D$63="是"</formula>
    </cfRule>
  </conditionalFormatting>
  <conditionalFormatting sqref="N26:P26">
    <cfRule type="expression" dxfId="5" priority="1">
      <formula>$I$24="是"</formula>
    </cfRule>
    <cfRule type="containsText" dxfId="4" priority="2" operator="containsText" text="见特记事项">
      <formula>NOT(ISERROR(SEARCH("见特记事项",N26)))</formula>
    </cfRule>
    <cfRule type="expression" dxfId="3" priority="3">
      <formula>$I$24="否，參照下方選型"</formula>
    </cfRule>
  </conditionalFormatting>
  <conditionalFormatting sqref="P27">
    <cfRule type="expression" dxfId="2" priority="11">
      <formula>$I$24="是"</formula>
    </cfRule>
    <cfRule type="containsText" dxfId="1" priority="12" operator="containsText" text="见特记事项">
      <formula>NOT(ISERROR(SEARCH("见特记事项",P27)))</formula>
    </cfRule>
    <cfRule type="expression" dxfId="0" priority="13">
      <formula>$I$24="否，參照下方選型"</formula>
    </cfRule>
  </conditionalFormatting>
  <dataValidations count="2">
    <dataValidation type="list" allowBlank="1" showInputMessage="1" showErrorMessage="1" sqref="I63:J63" xr:uid="{2DABB3E8-C5A4-4F7A-B9B2-52848A504C2A}">
      <formula1>"無,全階,各階"</formula1>
    </dataValidation>
    <dataValidation type="list" allowBlank="1" showInputMessage="1" showErrorMessage="1" sqref="N116:O116" xr:uid="{91336F48-92A0-4B7D-9E53-EB58C2095849}">
      <formula1>"無,鋼板烤漆 (黑),見特記事項"</formula1>
    </dataValidation>
  </dataValidations>
  <pageMargins left="0.31496062992125984" right="0.31496062992125984" top="0.78740157480314965" bottom="0.78740157480314965" header="0.31496062992125984" footer="0.31496062992125984"/>
  <pageSetup paperSize="9" scale="90" orientation="portrait" horizontalDpi="1200" verticalDpi="1200" r:id="rId1"/>
  <headerFooter>
    <oddHeader xml:space="preserve">&amp;C&amp;"宋体,標準"&amp;16電梯規格調查表&amp;R&amp;16
</oddHeader>
    <oddFooter>&amp;L&amp;12版次:2.0   &amp;C&amp;12第 &amp;P 页，共 &amp;N 页</oddFooter>
  </headerFooter>
  <rowBreaks count="2" manualBreakCount="2">
    <brk id="42" max="16383" man="1"/>
    <brk id="8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Check Box 2">
              <controlPr defaultSize="0" autoFill="0" autoLine="0" autoPict="0">
                <anchor moveWithCells="1">
                  <from>
                    <xdr:col>12</xdr:col>
                    <xdr:colOff>138023</xdr:colOff>
                    <xdr:row>94</xdr:row>
                    <xdr:rowOff>8626</xdr:rowOff>
                  </from>
                  <to>
                    <xdr:col>12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" name="Check Box 48">
              <controlPr defaultSize="0" autoFill="0" autoLine="0" autoPict="0">
                <anchor moveWithCells="1">
                  <from>
                    <xdr:col>12</xdr:col>
                    <xdr:colOff>138023</xdr:colOff>
                    <xdr:row>94</xdr:row>
                    <xdr:rowOff>8626</xdr:rowOff>
                  </from>
                  <to>
                    <xdr:col>12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1" r:id="rId6" name="Check Box 1">
              <controlPr defaultSize="0" autoFill="0" autoLine="0" autoPict="0">
                <anchor moveWithCells="1">
                  <from>
                    <xdr:col>4</xdr:col>
                    <xdr:colOff>138023</xdr:colOff>
                    <xdr:row>94</xdr:row>
                    <xdr:rowOff>8626</xdr:rowOff>
                  </from>
                  <to>
                    <xdr:col>4</xdr:col>
                    <xdr:colOff>370936</xdr:colOff>
                    <xdr:row>95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7" name="Check Box 3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8" name="Check Box 4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4</xdr:col>
                    <xdr:colOff>138023</xdr:colOff>
                    <xdr:row>104</xdr:row>
                    <xdr:rowOff>8626</xdr:rowOff>
                  </from>
                  <to>
                    <xdr:col>4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10" name="Check Box 28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1" name="Check Box 31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2" name="Check Box 32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3" name="Check Box 33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4" name="Check Box 36">
              <controlPr defaultSize="0" autoFill="0" autoLine="0" autoPict="0">
                <anchor moveWithCells="1">
                  <from>
                    <xdr:col>4</xdr:col>
                    <xdr:colOff>138023</xdr:colOff>
                    <xdr:row>95</xdr:row>
                    <xdr:rowOff>8626</xdr:rowOff>
                  </from>
                  <to>
                    <xdr:col>4</xdr:col>
                    <xdr:colOff>370936</xdr:colOff>
                    <xdr:row>96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5" name="Check Box 37">
              <controlPr defaultSize="0" autoFill="0" autoLine="0" autoPict="0">
                <anchor moveWithCells="1">
                  <from>
                    <xdr:col>4</xdr:col>
                    <xdr:colOff>138023</xdr:colOff>
                    <xdr:row>96</xdr:row>
                    <xdr:rowOff>8626</xdr:rowOff>
                  </from>
                  <to>
                    <xdr:col>4</xdr:col>
                    <xdr:colOff>370936</xdr:colOff>
                    <xdr:row>97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16" name="Check Box 38">
              <controlPr defaultSize="0" autoFill="0" autoLine="0" autoPict="0">
                <anchor moveWithCells="1">
                  <from>
                    <xdr:col>4</xdr:col>
                    <xdr:colOff>138023</xdr:colOff>
                    <xdr:row>97</xdr:row>
                    <xdr:rowOff>8626</xdr:rowOff>
                  </from>
                  <to>
                    <xdr:col>4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17" name="Check Box 5">
              <controlPr defaultSize="0" autoFill="0" autoLine="0" autoPict="0">
                <anchor moveWithCells="1">
                  <from>
                    <xdr:col>4</xdr:col>
                    <xdr:colOff>138023</xdr:colOff>
                    <xdr:row>98</xdr:row>
                    <xdr:rowOff>8626</xdr:rowOff>
                  </from>
                  <to>
                    <xdr:col>4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8" name="Check Box 34">
              <controlPr defaultSize="0" autoFill="0" autoLine="0" autoPict="0">
                <anchor moveWithCells="1">
                  <from>
                    <xdr:col>4</xdr:col>
                    <xdr:colOff>138023</xdr:colOff>
                    <xdr:row>98</xdr:row>
                    <xdr:rowOff>8626</xdr:rowOff>
                  </from>
                  <to>
                    <xdr:col>4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9" name="Check Box 39">
              <controlPr defaultSize="0" autoFill="0" autoLine="0" autoPict="0">
                <anchor moveWithCells="1">
                  <from>
                    <xdr:col>4</xdr:col>
                    <xdr:colOff>138023</xdr:colOff>
                    <xdr:row>98</xdr:row>
                    <xdr:rowOff>8626</xdr:rowOff>
                  </from>
                  <to>
                    <xdr:col>4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8" r:id="rId20" name="Check Box 108">
              <controlPr defaultSize="0" autoFill="0" autoLine="0" autoPict="0">
                <anchor moveWithCells="1">
                  <from>
                    <xdr:col>5</xdr:col>
                    <xdr:colOff>336430</xdr:colOff>
                    <xdr:row>118</xdr:row>
                    <xdr:rowOff>0</xdr:rowOff>
                  </from>
                  <to>
                    <xdr:col>7</xdr:col>
                    <xdr:colOff>163902</xdr:colOff>
                    <xdr:row>118</xdr:row>
                    <xdr:rowOff>232913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21" name="Check Box 11">
              <controlPr defaultSize="0" autoFill="0" autoLine="0" autoPict="0">
                <anchor moveWithCells="1">
                  <from>
                    <xdr:col>4</xdr:col>
                    <xdr:colOff>138023</xdr:colOff>
                    <xdr:row>107</xdr:row>
                    <xdr:rowOff>129396</xdr:rowOff>
                  </from>
                  <to>
                    <xdr:col>4</xdr:col>
                    <xdr:colOff>370936</xdr:colOff>
                    <xdr:row>108</xdr:row>
                    <xdr:rowOff>138023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22" name="Check Box 12">
              <controlPr defaultSize="0" autoFill="0" autoLine="0" autoPict="0">
                <anchor moveWithCells="1">
                  <from>
                    <xdr:col>4</xdr:col>
                    <xdr:colOff>138023</xdr:colOff>
                    <xdr:row>111</xdr:row>
                    <xdr:rowOff>8626</xdr:rowOff>
                  </from>
                  <to>
                    <xdr:col>4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3" name="Check Box 22">
              <controlPr defaultSize="0" autoFill="0" autoLine="0" autoPict="0">
                <anchor moveWithCells="1">
                  <from>
                    <xdr:col>4</xdr:col>
                    <xdr:colOff>138023</xdr:colOff>
                    <xdr:row>113</xdr:row>
                    <xdr:rowOff>8626</xdr:rowOff>
                  </from>
                  <to>
                    <xdr:col>4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4" name="Check Box 26">
              <controlPr defaultSize="0" autoFill="0" autoLine="0" autoPict="0">
                <anchor moveWithCells="1">
                  <from>
                    <xdr:col>4</xdr:col>
                    <xdr:colOff>138023</xdr:colOff>
                    <xdr:row>109</xdr:row>
                    <xdr:rowOff>8626</xdr:rowOff>
                  </from>
                  <to>
                    <xdr:col>4</xdr:col>
                    <xdr:colOff>370936</xdr:colOff>
                    <xdr:row>110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5" name="Check Box 27">
              <controlPr defaultSize="0" autoFill="0" autoLine="0" autoPict="0">
                <anchor moveWithCells="1">
                  <from>
                    <xdr:col>4</xdr:col>
                    <xdr:colOff>138023</xdr:colOff>
                    <xdr:row>110</xdr:row>
                    <xdr:rowOff>8626</xdr:rowOff>
                  </from>
                  <to>
                    <xdr:col>4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4</xdr:col>
                    <xdr:colOff>138023</xdr:colOff>
                    <xdr:row>113</xdr:row>
                    <xdr:rowOff>8626</xdr:rowOff>
                  </from>
                  <to>
                    <xdr:col>4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6" r:id="rId27" name="Check Box 126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7" r:id="rId28" name="Check Box 127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8" r:id="rId29" name="Check Box 128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9" r:id="rId30" name="Check Box 129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0" r:id="rId31" name="Check Box 130">
              <controlPr defaultSize="0" autoFill="0" autoLine="0" autoPict="0">
                <anchor moveWithCells="1">
                  <from>
                    <xdr:col>4</xdr:col>
                    <xdr:colOff>138023</xdr:colOff>
                    <xdr:row>105</xdr:row>
                    <xdr:rowOff>8626</xdr:rowOff>
                  </from>
                  <to>
                    <xdr:col>4</xdr:col>
                    <xdr:colOff>370936</xdr:colOff>
                    <xdr:row>106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32" name="Check Box 23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33" name="Check Box 24">
              <controlPr defaultSize="0" autoFill="0" autoLine="0" autoPict="0">
                <anchor moveWithCells="1">
                  <from>
                    <xdr:col>12</xdr:col>
                    <xdr:colOff>138023</xdr:colOff>
                    <xdr:row>111</xdr:row>
                    <xdr:rowOff>8626</xdr:rowOff>
                  </from>
                  <to>
                    <xdr:col>12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4" name="Check Box 30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5" name="Check Box 65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36" name="Check Box 66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37" name="Check Box 67">
              <controlPr defaultSize="0" autoFill="0" autoLine="0" autoPict="0">
                <anchor moveWithCells="1">
                  <from>
                    <xdr:col>12</xdr:col>
                    <xdr:colOff>138023</xdr:colOff>
                    <xdr:row>111</xdr:row>
                    <xdr:rowOff>8626</xdr:rowOff>
                  </from>
                  <to>
                    <xdr:col>12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38" name="Check Box 68">
              <controlPr defaultSize="0" autoFill="0" autoLine="0" autoPict="0">
                <anchor moveWithCells="1">
                  <from>
                    <xdr:col>12</xdr:col>
                    <xdr:colOff>138023</xdr:colOff>
                    <xdr:row>111</xdr:row>
                    <xdr:rowOff>8626</xdr:rowOff>
                  </from>
                  <to>
                    <xdr:col>12</xdr:col>
                    <xdr:colOff>370936</xdr:colOff>
                    <xdr:row>112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39" name="Check Box 69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40" name="Check Box 70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3" r:id="rId41" name="Check Box 93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42" name="Check Box 94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43" name="Check Box 95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44" name="Check Box 96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45" name="Check Box 97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46" name="Check Box 98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3" r:id="rId47" name="Check Box 133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4" r:id="rId48" name="Check Box 134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5" r:id="rId49" name="Check Box 135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6" r:id="rId50" name="Check Box 136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7" r:id="rId51" name="Check Box 137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8" r:id="rId52" name="Check Box 138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9" r:id="rId53" name="Check Box 139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0" r:id="rId54" name="Check Box 140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1" r:id="rId55" name="Check Box 141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2" r:id="rId56" name="Check Box 142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3" r:id="rId57" name="Check Box 143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4" r:id="rId58" name="Check Box 144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5" r:id="rId59" name="Check Box 145">
              <controlPr defaultSize="0" autoFill="0" autoLine="0" autoPict="0">
                <anchor moveWithCells="1">
                  <from>
                    <xdr:col>12</xdr:col>
                    <xdr:colOff>138023</xdr:colOff>
                    <xdr:row>112</xdr:row>
                    <xdr:rowOff>8626</xdr:rowOff>
                  </from>
                  <to>
                    <xdr:col>12</xdr:col>
                    <xdr:colOff>370936</xdr:colOff>
                    <xdr:row>113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6" r:id="rId60" name="Check Box 146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7" r:id="rId61" name="Check Box 147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8" r:id="rId62" name="Check Box 148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9" r:id="rId63" name="Check Box 149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0" r:id="rId64" name="Check Box 150">
              <controlPr defaultSize="0" autoFill="0" autoLine="0" autoPict="0">
                <anchor moveWithCells="1">
                  <from>
                    <xdr:col>12</xdr:col>
                    <xdr:colOff>138023</xdr:colOff>
                    <xdr:row>113</xdr:row>
                    <xdr:rowOff>8626</xdr:rowOff>
                  </from>
                  <to>
                    <xdr:col>12</xdr:col>
                    <xdr:colOff>370936</xdr:colOff>
                    <xdr:row>114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1" r:id="rId65" name="Check Box 151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2" r:id="rId66" name="Check Box 152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3" r:id="rId67" name="Check Box 153">
              <controlPr defaultSize="0" autoFill="0" autoLine="0" autoPict="0">
                <anchor moveWithCells="1">
                  <from>
                    <xdr:col>12</xdr:col>
                    <xdr:colOff>138023</xdr:colOff>
                    <xdr:row>110</xdr:row>
                    <xdr:rowOff>8626</xdr:rowOff>
                  </from>
                  <to>
                    <xdr:col>12</xdr:col>
                    <xdr:colOff>370936</xdr:colOff>
                    <xdr:row>111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4" r:id="rId68" name="Check Box 154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5" r:id="rId69" name="Check Box 155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6" r:id="rId70" name="Check Box 156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7" r:id="rId71" name="Check Box 157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8" r:id="rId72" name="Check Box 158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9" r:id="rId73" name="Check Box 159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0" r:id="rId74" name="Check Box 160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1" r:id="rId75" name="Check Box 161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2" r:id="rId76" name="Check Box 162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3" r:id="rId77" name="Check Box 163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4" r:id="rId78" name="Check Box 164">
              <controlPr defaultSize="0" autoFill="0" autoLine="0" autoPict="0">
                <anchor moveWithCells="1">
                  <from>
                    <xdr:col>12</xdr:col>
                    <xdr:colOff>138023</xdr:colOff>
                    <xdr:row>107</xdr:row>
                    <xdr:rowOff>8626</xdr:rowOff>
                  </from>
                  <to>
                    <xdr:col>12</xdr:col>
                    <xdr:colOff>370936</xdr:colOff>
                    <xdr:row>108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6" r:id="rId79" name="Check Box 166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7" r:id="rId80" name="Check Box 167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8" r:id="rId81" name="Check Box 168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9" r:id="rId82" name="Check Box 169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0" r:id="rId83" name="Check Box 170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1" r:id="rId84" name="Check Box 171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2" r:id="rId85" name="Check Box 172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3" r:id="rId86" name="Check Box 173">
              <controlPr defaultSize="0" autoFill="0" autoLine="0" autoPict="0">
                <anchor moveWithCells="1">
                  <from>
                    <xdr:col>12</xdr:col>
                    <xdr:colOff>138023</xdr:colOff>
                    <xdr:row>115</xdr:row>
                    <xdr:rowOff>8626</xdr:rowOff>
                  </from>
                  <to>
                    <xdr:col>12</xdr:col>
                    <xdr:colOff>370936</xdr:colOff>
                    <xdr:row>116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4" r:id="rId87" name="Check Box 174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5" r:id="rId88" name="Check Box 175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6" r:id="rId89" name="Check Box 176">
              <controlPr defaultSize="0" autoFill="0" autoLine="0" autoPict="0">
                <anchor moveWithCells="1">
                  <from>
                    <xdr:col>12</xdr:col>
                    <xdr:colOff>138023</xdr:colOff>
                    <xdr:row>115</xdr:row>
                    <xdr:rowOff>8626</xdr:rowOff>
                  </from>
                  <to>
                    <xdr:col>12</xdr:col>
                    <xdr:colOff>370936</xdr:colOff>
                    <xdr:row>116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7" r:id="rId90" name="Check Box 177">
              <controlPr defaultSize="0" autoFill="0" autoLine="0" autoPict="0">
                <anchor moveWithCells="1">
                  <from>
                    <xdr:col>12</xdr:col>
                    <xdr:colOff>138023</xdr:colOff>
                    <xdr:row>115</xdr:row>
                    <xdr:rowOff>8626</xdr:rowOff>
                  </from>
                  <to>
                    <xdr:col>12</xdr:col>
                    <xdr:colOff>370936</xdr:colOff>
                    <xdr:row>116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8" r:id="rId91" name="Check Box 178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9" r:id="rId92" name="Check Box 179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0" r:id="rId93" name="Check Box 180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1" r:id="rId94" name="Check Box 181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2" r:id="rId95" name="Check Box 182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3" r:id="rId96" name="Check Box 183">
              <controlPr defaultSize="0" autoFill="0" autoLine="0" autoPict="0">
                <anchor moveWithCells="1">
                  <from>
                    <xdr:col>12</xdr:col>
                    <xdr:colOff>138023</xdr:colOff>
                    <xdr:row>114</xdr:row>
                    <xdr:rowOff>8626</xdr:rowOff>
                  </from>
                  <to>
                    <xdr:col>12</xdr:col>
                    <xdr:colOff>370936</xdr:colOff>
                    <xdr:row>115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7" name="Check Box 7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98" name="Check Box 41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99" name="Check Box 43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100" name="Check Box 45">
              <controlPr defaultSize="0" autoFill="0" autoLine="0" autoPict="0">
                <anchor moveWithCells="1">
                  <from>
                    <xdr:col>4</xdr:col>
                    <xdr:colOff>138023</xdr:colOff>
                    <xdr:row>101</xdr:row>
                    <xdr:rowOff>8626</xdr:rowOff>
                  </from>
                  <to>
                    <xdr:col>4</xdr:col>
                    <xdr:colOff>370936</xdr:colOff>
                    <xdr:row>102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2" r:id="rId101" name="Check Box 202">
              <controlPr defaultSize="0" autoFill="0" autoLine="0" autoPict="0">
                <anchor moveWithCells="1">
                  <from>
                    <xdr:col>4</xdr:col>
                    <xdr:colOff>319177</xdr:colOff>
                    <xdr:row>118</xdr:row>
                    <xdr:rowOff>8626</xdr:rowOff>
                  </from>
                  <to>
                    <xdr:col>6</xdr:col>
                    <xdr:colOff>146649</xdr:colOff>
                    <xdr:row>118</xdr:row>
                    <xdr:rowOff>241540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02" name="Check Box 13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03" name="Check Box 49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104" name="Check Box 50">
              <controlPr defaultSize="0" autoFill="0" autoLine="0" autoPict="0">
                <anchor moveWithCells="1">
                  <from>
                    <xdr:col>12</xdr:col>
                    <xdr:colOff>138023</xdr:colOff>
                    <xdr:row>97</xdr:row>
                    <xdr:rowOff>8626</xdr:rowOff>
                  </from>
                  <to>
                    <xdr:col>12</xdr:col>
                    <xdr:colOff>370936</xdr:colOff>
                    <xdr:row>98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05" name="Check Box 14">
              <controlPr defaultSize="0" autoFill="0" autoLine="0" autoPict="0">
                <anchor moveWithCells="1">
                  <from>
                    <xdr:col>12</xdr:col>
                    <xdr:colOff>138023</xdr:colOff>
                    <xdr:row>100</xdr:row>
                    <xdr:rowOff>8626</xdr:rowOff>
                  </from>
                  <to>
                    <xdr:col>12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06" name="Check Box 15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07" name="Check Box 16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08" name="Check Box 17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09" name="Check Box 18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10" name="Check Box 21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111" name="Check Box 52">
              <controlPr defaultSize="0" autoFill="0" autoLine="0" autoPict="0">
                <anchor moveWithCells="1">
                  <from>
                    <xdr:col>12</xdr:col>
                    <xdr:colOff>138023</xdr:colOff>
                    <xdr:row>98</xdr:row>
                    <xdr:rowOff>8626</xdr:rowOff>
                  </from>
                  <to>
                    <xdr:col>12</xdr:col>
                    <xdr:colOff>370936</xdr:colOff>
                    <xdr:row>99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112" name="Check Box 53">
              <controlPr defaultSize="0" autoFill="0" autoLine="0" autoPict="0">
                <anchor moveWithCells="1">
                  <from>
                    <xdr:col>12</xdr:col>
                    <xdr:colOff>138023</xdr:colOff>
                    <xdr:row>100</xdr:row>
                    <xdr:rowOff>8626</xdr:rowOff>
                  </from>
                  <to>
                    <xdr:col>12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113" name="Check Box 54">
              <controlPr defaultSize="0" autoFill="0" autoLine="0" autoPict="0">
                <anchor moveWithCells="1">
                  <from>
                    <xdr:col>12</xdr:col>
                    <xdr:colOff>138023</xdr:colOff>
                    <xdr:row>100</xdr:row>
                    <xdr:rowOff>8626</xdr:rowOff>
                  </from>
                  <to>
                    <xdr:col>12</xdr:col>
                    <xdr:colOff>370936</xdr:colOff>
                    <xdr:row>101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114" name="Check Box 55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115" name="Check Box 56">
              <controlPr defaultSize="0" autoFill="0" autoLine="0" autoPict="0">
                <anchor moveWithCells="1">
                  <from>
                    <xdr:col>12</xdr:col>
                    <xdr:colOff>138023</xdr:colOff>
                    <xdr:row>102</xdr:row>
                    <xdr:rowOff>8626</xdr:rowOff>
                  </from>
                  <to>
                    <xdr:col>12</xdr:col>
                    <xdr:colOff>370936</xdr:colOff>
                    <xdr:row>103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116" name="Check Box 57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117" name="Check Box 58">
              <controlPr defaultSize="0" autoFill="0" autoLine="0" autoPict="0">
                <anchor moveWithCells="1">
                  <from>
                    <xdr:col>12</xdr:col>
                    <xdr:colOff>138023</xdr:colOff>
                    <xdr:row>103</xdr:row>
                    <xdr:rowOff>8626</xdr:rowOff>
                  </from>
                  <to>
                    <xdr:col>12</xdr:col>
                    <xdr:colOff>370936</xdr:colOff>
                    <xdr:row>104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118" name="Check Box 59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119" name="Check Box 60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120" name="Check Box 81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121" name="Check Box 82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122" name="Check Box 83">
              <controlPr defaultSize="0" autoFill="0" autoLine="0" autoPict="0">
                <anchor moveWithCells="1">
                  <from>
                    <xdr:col>12</xdr:col>
                    <xdr:colOff>138023</xdr:colOff>
                    <xdr:row>104</xdr:row>
                    <xdr:rowOff>8626</xdr:rowOff>
                  </from>
                  <to>
                    <xdr:col>12</xdr:col>
                    <xdr:colOff>370936</xdr:colOff>
                    <xdr:row>105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123" name="Check Box 204">
              <controlPr defaultSize="0" autoFill="0" autoLine="0" autoPict="0">
                <anchor moveWithCells="1">
                  <from>
                    <xdr:col>5</xdr:col>
                    <xdr:colOff>336430</xdr:colOff>
                    <xdr:row>119</xdr:row>
                    <xdr:rowOff>0</xdr:rowOff>
                  </from>
                  <to>
                    <xdr:col>7</xdr:col>
                    <xdr:colOff>163902</xdr:colOff>
                    <xdr:row>119</xdr:row>
                    <xdr:rowOff>232913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5" r:id="rId124" name="Check Box 205">
              <controlPr defaultSize="0" autoFill="0" autoLine="0" autoPict="0">
                <anchor moveWithCells="1">
                  <from>
                    <xdr:col>4</xdr:col>
                    <xdr:colOff>319177</xdr:colOff>
                    <xdr:row>119</xdr:row>
                    <xdr:rowOff>8626</xdr:rowOff>
                  </from>
                  <to>
                    <xdr:col>6</xdr:col>
                    <xdr:colOff>146649</xdr:colOff>
                    <xdr:row>119</xdr:row>
                    <xdr:rowOff>241540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6" r:id="rId125" name="Check Box 206">
              <controlPr defaultSize="0" autoFill="0" autoLine="0" autoPict="0">
                <anchor moveWithCells="1">
                  <from>
                    <xdr:col>6</xdr:col>
                    <xdr:colOff>474453</xdr:colOff>
                    <xdr:row>119</xdr:row>
                    <xdr:rowOff>0</xdr:rowOff>
                  </from>
                  <to>
                    <xdr:col>8</xdr:col>
                    <xdr:colOff>301925</xdr:colOff>
                    <xdr:row>119</xdr:row>
                    <xdr:rowOff>232913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358B996C-446F-45A7-B324-70A8DB00D1FB}">
            <xm:f>$K$11=下拉菜单!$Z$23</xm:f>
            <x14:dxf>
              <fill>
                <patternFill>
                  <bgColor rgb="FFFFFF00"/>
                </patternFill>
              </fill>
            </x14:dxf>
          </x14:cfRule>
          <xm:sqref>D16:E16</xm:sqref>
        </x14:conditionalFormatting>
        <x14:conditionalFormatting xmlns:xm="http://schemas.microsoft.com/office/excel/2006/main">
          <x14:cfRule type="expression" priority="84" id="{DF99BC16-0E5F-41C0-AEE1-117C63EED075}">
            <xm:f>$K$11=下拉菜单!$Z$23</xm:f>
            <x14:dxf>
              <fill>
                <patternFill>
                  <bgColor rgb="FFFFFF00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expression" priority="72" id="{5864C64C-0A87-4519-8516-17F3680E5383}">
            <xm:f>$D$28=下拉菜单!$P$7</xm:f>
            <x14:dxf>
              <fill>
                <patternFill>
                  <bgColor rgb="FFFF00FF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83" id="{117E8D8D-9975-4E3C-A498-3A01A657677D}">
            <xm:f>$K$11=下拉菜单!$Z$23</xm:f>
            <x14:dxf>
              <fill>
                <patternFill>
                  <bgColor rgb="FFFFFF00"/>
                </patternFill>
              </fill>
            </x14:dxf>
          </x14:cfRule>
          <xm:sqref>N16:O17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2">
        <x14:dataValidation type="list" allowBlank="1" showInputMessage="1" showErrorMessage="1" xr:uid="{741DF520-E4B4-473C-8EE7-4F06D4A7FAF8}">
          <x14:formula1>
            <xm:f>下拉菜单!$M$3:$M$13</xm:f>
          </x14:formula1>
          <xm:sqref>J54:K54</xm:sqref>
        </x14:dataValidation>
        <x14:dataValidation type="list" allowBlank="1" showInputMessage="1" showErrorMessage="1" xr:uid="{E4C28607-8314-4EE3-B183-7759E8A2BE2A}">
          <x14:formula1>
            <xm:f>下拉菜单!$P$3:$P$8</xm:f>
          </x14:formula1>
          <xm:sqref>D28:F28</xm:sqref>
        </x14:dataValidation>
        <x14:dataValidation type="list" allowBlank="1" showInputMessage="1" showErrorMessage="1" xr:uid="{9EFEE61A-882A-4984-B4C1-11B24BF2C1F0}">
          <x14:formula1>
            <xm:f>下拉菜单!$E$4:$E$5</xm:f>
          </x14:formula1>
          <xm:sqref>N12:N13</xm:sqref>
        </x14:dataValidation>
        <x14:dataValidation type="list" allowBlank="1" showInputMessage="1" showErrorMessage="1" xr:uid="{4EF137E6-1908-4C03-8C96-FDDB70880634}">
          <x14:formula1>
            <xm:f>下拉菜单!$Z$16:$Z$18</xm:f>
          </x14:formula1>
          <xm:sqref>F115</xm:sqref>
        </x14:dataValidation>
        <x14:dataValidation type="list" allowBlank="1" showInputMessage="1" showErrorMessage="1" xr:uid="{06F60475-E29C-4EBE-BE91-76B08ACFE284}">
          <x14:formula1>
            <xm:f>下拉菜单!$AH$17:$AH$20</xm:f>
          </x14:formula1>
          <xm:sqref>N106</xm:sqref>
        </x14:dataValidation>
        <x14:dataValidation type="list" allowBlank="1" showInputMessage="1" showErrorMessage="1" xr:uid="{3B0B7FD1-5698-4A0C-B204-F7DAFE4F8B73}">
          <x14:formula1>
            <xm:f>下拉菜单!$AE$15:$AE$16</xm:f>
          </x14:formula1>
          <xm:sqref>N26</xm:sqref>
        </x14:dataValidation>
        <x14:dataValidation type="list" allowBlank="1" showInputMessage="1" showErrorMessage="1" xr:uid="{0D5BF79E-1312-4EDA-AD88-558E1B84C840}">
          <x14:formula1>
            <xm:f>下拉菜单!$U$10:$U$11</xm:f>
          </x14:formula1>
          <xm:sqref>J53 J45</xm:sqref>
        </x14:dataValidation>
        <x14:dataValidation type="list" allowBlank="1" showInputMessage="1" showErrorMessage="1" xr:uid="{21A1D4E9-A9FE-4C3F-9FDF-F2AABBA77188}">
          <x14:formula1>
            <xm:f>下拉菜单!$AB$4:$AB$5</xm:f>
          </x14:formula1>
          <xm:sqref>N62:O62</xm:sqref>
        </x14:dataValidation>
        <x14:dataValidation type="list" allowBlank="1" showInputMessage="1" showErrorMessage="1" xr:uid="{CD3C1CB5-6981-41BA-8CC7-4193CDF97905}">
          <x14:formula1>
            <xm:f>下拉菜单!$P$9:$P$23</xm:f>
          </x14:formula1>
          <xm:sqref>I28:K28</xm:sqref>
        </x14:dataValidation>
        <x14:dataValidation type="list" allowBlank="1" showInputMessage="1" showErrorMessage="1" xr:uid="{03AC15E6-0203-4D40-91E0-FF2C6F53FEB5}">
          <x14:formula1>
            <xm:f>下拉菜单!$G$4:$G$10</xm:f>
          </x14:formula1>
          <xm:sqref>N11</xm:sqref>
        </x14:dataValidation>
        <x14:dataValidation type="list" allowBlank="1" showInputMessage="1" showErrorMessage="1" xr:uid="{87A0B4EC-6C53-4B74-88DB-DDF88D5B829F}">
          <x14:formula1>
            <xm:f>下拉菜单!$L$5:$L$7</xm:f>
          </x14:formula1>
          <xm:sqref>D14</xm:sqref>
        </x14:dataValidation>
        <x14:dataValidation type="list" allowBlank="1" showInputMessage="1" showErrorMessage="1" xr:uid="{20C4854C-F370-4D6F-8A49-66D03A3AA517}">
          <x14:formula1>
            <xm:f>下拉菜单!$C$4:$C$5</xm:f>
          </x14:formula1>
          <xm:sqref>D5:F5</xm:sqref>
        </x14:dataValidation>
        <x14:dataValidation type="list" allowBlank="1" showInputMessage="1" showErrorMessage="1" xr:uid="{00741B61-73DD-4B4B-9066-21CED36300BB}">
          <x14:formula1>
            <xm:f>下拉菜单!$M$4:$M$53</xm:f>
          </x14:formula1>
          <xm:sqref>N5</xm:sqref>
        </x14:dataValidation>
        <x14:dataValidation type="list" allowBlank="1" showInputMessage="1" showErrorMessage="1" xr:uid="{3D1899F0-5643-4544-90A9-277EB03F1FF0}">
          <x14:formula1>
            <xm:f>下拉菜单!$AH$4:$AH$12</xm:f>
          </x14:formula1>
          <xm:sqref>I18</xm:sqref>
        </x14:dataValidation>
        <x14:dataValidation type="list" allowBlank="1" showInputMessage="1" showErrorMessage="1" xr:uid="{3672D3C7-2CEB-41D2-AF62-05D1392163BF}">
          <x14:formula1>
            <xm:f>下拉菜单!$N$4:$N$62</xm:f>
          </x14:formula1>
          <xm:sqref>L19:L20 H19:H20 D19:D20 H22</xm:sqref>
        </x14:dataValidation>
        <x14:dataValidation type="list" allowBlank="1" showInputMessage="1" showErrorMessage="1" xr:uid="{070F31F4-09A3-4529-90B2-5215BC85E282}">
          <x14:formula1>
            <xm:f>下拉菜单!$AF$13:$AF$14</xm:f>
          </x14:formula1>
          <xm:sqref>I24:I25</xm:sqref>
        </x14:dataValidation>
        <x14:dataValidation type="list" allowBlank="1" showInputMessage="1" showErrorMessage="1" xr:uid="{69385223-20ED-4E7F-9DB6-46AE33CB57E3}">
          <x14:formula1>
            <xm:f>下拉菜单!$R$4:$R$6</xm:f>
          </x14:formula1>
          <xm:sqref>D42:J42</xm:sqref>
        </x14:dataValidation>
        <x14:dataValidation type="list" allowBlank="1" showInputMessage="1" showErrorMessage="1" xr:uid="{24A05A34-5728-4DF9-8B1F-86AFD3B2BB83}">
          <x14:formula1>
            <xm:f>下拉菜单!$U$9:$U$11</xm:f>
          </x14:formula1>
          <xm:sqref>J47:O49 J56:O56 J58:O58</xm:sqref>
        </x14:dataValidation>
        <x14:dataValidation type="list" allowBlank="1" showInputMessage="1" showErrorMessage="1" xr:uid="{F30D1F93-9F07-4117-B89F-E1C5B42C7E4A}">
          <x14:formula1>
            <xm:f>下拉菜单!$AF$18:$AF$19</xm:f>
          </x14:formula1>
          <xm:sqref>D63:E63</xm:sqref>
        </x14:dataValidation>
        <x14:dataValidation type="list" allowBlank="1" showInputMessage="1" showErrorMessage="1" xr:uid="{F7492638-D6D6-4B11-9AFF-275CAAA73840}">
          <x14:formula1>
            <xm:f>下拉菜单!$AA$14:$AA$15</xm:f>
          </x14:formula1>
          <xm:sqref>D21:E21</xm:sqref>
        </x14:dataValidation>
        <x14:dataValidation type="list" allowBlank="1" showInputMessage="1" showErrorMessage="1" xr:uid="{7708B4CB-8DE3-4B24-A250-7C2265B08691}">
          <x14:formula1>
            <xm:f>下拉菜单!$AC$16:$AC$18</xm:f>
          </x14:formula1>
          <xm:sqref>F113</xm:sqref>
        </x14:dataValidation>
        <x14:dataValidation type="list" allowBlank="1" showInputMessage="1" showErrorMessage="1" xr:uid="{BFEF6FE0-38C7-44EC-9349-E426A5D02516}">
          <x14:formula1>
            <xm:f>下拉菜单!$AE$26:$AE$33</xm:f>
          </x14:formula1>
          <xm:sqref>D56</xm:sqref>
        </x14:dataValidation>
        <x14:dataValidation type="list" allowBlank="1" showInputMessage="1" showErrorMessage="1" xr:uid="{43EC3449-2B85-4B94-A916-D311BD05A170}">
          <x14:formula1>
            <xm:f>下拉菜单!$AF$26:$AF$30</xm:f>
          </x14:formula1>
          <xm:sqref>D58</xm:sqref>
        </x14:dataValidation>
        <x14:dataValidation type="list" allowBlank="1" showInputMessage="1" showErrorMessage="1" xr:uid="{3A73FC80-64ED-4619-89CB-3FE91F1CB595}">
          <x14:formula1>
            <xm:f>下拉菜单!$D$4:$D$10</xm:f>
          </x14:formula1>
          <xm:sqref>I13</xm:sqref>
        </x14:dataValidation>
        <x14:dataValidation type="list" allowBlank="1" showInputMessage="1" showErrorMessage="1" xr:uid="{08B266DF-79A3-4DD2-8A40-CDFD31A22458}">
          <x14:formula1>
            <xm:f>下拉菜单!$W$2:$W$12</xm:f>
          </x14:formula1>
          <xm:sqref>G66:G74 D31:F38</xm:sqref>
        </x14:dataValidation>
        <x14:dataValidation type="list" allowBlank="1" showInputMessage="1" showErrorMessage="1" xr:uid="{385272C2-4E6C-4E7B-9208-C9E5E5BD1926}">
          <x14:formula1>
            <xm:f>下拉菜单!$T$22:$T$26</xm:f>
          </x14:formula1>
          <xm:sqref>D48:F49</xm:sqref>
        </x14:dataValidation>
        <x14:dataValidation type="list" allowBlank="1" showInputMessage="1" showErrorMessage="1" xr:uid="{EF5E0DF7-8817-4CEC-BEF7-08701B459B93}">
          <x14:formula1>
            <xm:f>下拉菜单!$A$16:$A$50</xm:f>
          </x14:formula1>
          <xm:sqref>D7:O7</xm:sqref>
        </x14:dataValidation>
        <x14:dataValidation type="list" allowBlank="1" showInputMessage="1" showErrorMessage="1" xr:uid="{47DB3E70-B560-4531-A556-4654762F64BD}">
          <x14:formula1>
            <xm:f>下拉菜单!$U$4:$U$5</xm:f>
          </x14:formula1>
          <xm:sqref>J52</xm:sqref>
        </x14:dataValidation>
        <x14:dataValidation type="list" allowBlank="1" showInputMessage="1" showErrorMessage="1" xr:uid="{489260BC-8141-4664-A578-DC3443039EA1}">
          <x14:formula1>
            <xm:f>下拉菜单!$U$3:$U$6</xm:f>
          </x14:formula1>
          <xm:sqref>J46:O46</xm:sqref>
        </x14:dataValidation>
        <x14:dataValidation type="list" allowBlank="1" showInputMessage="1" showErrorMessage="1" xr:uid="{0AA248BE-7090-4278-A90C-CA9A33285D5F}">
          <x14:formula1>
            <xm:f>下拉菜单!$AO$14:$AO$18</xm:f>
          </x14:formula1>
          <xm:sqref>M91</xm:sqref>
        </x14:dataValidation>
        <x14:dataValidation type="list" allowBlank="1" showInputMessage="1" showErrorMessage="1" xr:uid="{3F5CC9A3-D64B-4016-AF53-585187F26DCE}">
          <x14:formula1>
            <xm:f>下拉菜单!$AP$4:$AP$6</xm:f>
          </x14:formula1>
          <xm:sqref>F100:G100</xm:sqref>
        </x14:dataValidation>
        <x14:dataValidation type="list" allowBlank="1" showInputMessage="1" showErrorMessage="1" xr:uid="{233A7045-68AC-44A3-9B2C-5047D22DCC19}">
          <x14:formula1>
            <xm:f>下拉菜单!$AQ$4:$AQ$23</xm:f>
          </x14:formula1>
          <xm:sqref>F101:G101</xm:sqref>
        </x14:dataValidation>
        <x14:dataValidation type="list" allowBlank="1" showInputMessage="1" showErrorMessage="1" xr:uid="{FA9D09B7-57FD-40D1-AFBC-53DFA50EA0F9}">
          <x14:formula1>
            <xm:f>下拉菜单!$V$4:$V$13</xm:f>
          </x14:formula1>
          <xm:sqref>D41:E41</xm:sqref>
        </x14:dataValidation>
        <x14:dataValidation type="list" allowBlank="1" showInputMessage="1" showErrorMessage="1" xr:uid="{88F1578D-1B7D-4BC1-90B6-FE72D819CBE2}">
          <x14:formula1>
            <xm:f>下拉菜单!$B$4:$B$13</xm:f>
          </x14:formula1>
          <xm:sqref>D12:D13 F13</xm:sqref>
        </x14:dataValidation>
        <x14:dataValidation type="list" allowBlank="1" showInputMessage="1" showErrorMessage="1" xr:uid="{D0B8C57A-9D8C-456D-BE4A-58CE00CBF92C}">
          <x14:formula1>
            <xm:f>下拉菜单!$A$4:$A$8</xm:f>
          </x14:formula1>
          <xm:sqref>D11:F11</xm:sqref>
        </x14:dataValidation>
        <x14:dataValidation type="list" allowBlank="1" showInputMessage="1" showErrorMessage="1" xr:uid="{F31A6AE7-6825-4D45-92C7-2A6032278809}">
          <x14:formula1>
            <xm:f>下拉菜单!$F$4:$F$22</xm:f>
          </x14:formula1>
          <xm:sqref>I11</xm:sqref>
        </x14:dataValidation>
        <x14:dataValidation type="list" allowBlank="1" showInputMessage="1" showErrorMessage="1" xr:uid="{21295F80-B37F-46C8-8A01-19E26573A153}">
          <x14:formula1>
            <xm:f>下拉菜单!$K$10:$K$16</xm:f>
          </x14:formula1>
          <xm:sqref>I41:J41</xm:sqref>
        </x14:dataValidation>
        <x14:dataValidation type="list" allowBlank="1" showInputMessage="1" showErrorMessage="1" xr:uid="{CBB509A6-518A-4AC3-A5B5-73632A694C8D}">
          <x14:formula1>
            <xm:f>下拉菜单!$AA$21:$AA$26</xm:f>
          </x14:formula1>
          <xm:sqref>N102</xm:sqref>
        </x14:dataValidation>
        <x14:dataValidation type="list" allowBlank="1" showInputMessage="1" showErrorMessage="1" xr:uid="{F738B7D0-F66F-4D13-9491-E2D405F84954}">
          <x14:formula1>
            <xm:f>下拉菜单!$U$4:$U$6</xm:f>
          </x14:formula1>
          <xm:sqref>J44:O44</xm:sqref>
        </x14:dataValidation>
        <x14:dataValidation type="list" allowBlank="1" showInputMessage="1" showErrorMessage="1" xr:uid="{9FC80A8B-2C98-407E-B0F6-BCE47A3166A6}">
          <x14:formula1>
            <xm:f>下拉菜单!$D$6:$D$8</xm:f>
          </x14:formula1>
          <xm:sqref>N105</xm:sqref>
        </x14:dataValidation>
        <x14:dataValidation type="list" allowBlank="1" showInputMessage="1" showErrorMessage="1" xr:uid="{A4C40A0B-642B-4A70-B3D1-A62815B80B48}">
          <x14:formula1>
            <xm:f>下拉菜单!$Y$4:$Y$7</xm:f>
          </x14:formula1>
          <xm:sqref>G31:G38</xm:sqref>
        </x14:dataValidation>
        <x14:dataValidation type="list" allowBlank="1" showInputMessage="1" showErrorMessage="1" xr:uid="{57C5A1D4-E91E-475B-82C4-D5B9CD09E33F}">
          <x14:formula1>
            <xm:f>下拉菜单!$Y$3:$Y$7</xm:f>
          </x14:formula1>
          <xm:sqref>J66:J74</xm:sqref>
        </x14:dataValidation>
        <x14:dataValidation type="list" allowBlank="1" showInputMessage="1" showErrorMessage="1" xr:uid="{B958105A-2C37-4D72-8BA2-4340DAA6AF44}">
          <x14:formula1>
            <xm:f>下拉菜单!$O$27:$O$46</xm:f>
          </x14:formula1>
          <xm:sqref>D25:F25</xm:sqref>
        </x14:dataValidation>
        <x14:dataValidation type="list" allowBlank="1" showInputMessage="1" showErrorMessage="1" xr:uid="{90900F41-C8B8-4176-91B8-E1B5E414E41E}">
          <x14:formula1>
            <xm:f>下拉菜单!$AH$17:$AH$19</xm:f>
          </x14:formula1>
          <xm:sqref>N109</xm:sqref>
        </x14:dataValidation>
        <x14:dataValidation type="list" allowBlank="1" showInputMessage="1" showErrorMessage="1" xr:uid="{4A4EFAFB-414A-4D6D-B112-6D0948F9B7A6}">
          <x14:formula1>
            <xm:f>下拉菜单!$AH$26:$AH$31</xm:f>
          </x14:formula1>
          <xm:sqref>F107:G107</xm:sqref>
        </x14:dataValidation>
        <x14:dataValidation type="list" allowBlank="1" showInputMessage="1" showErrorMessage="1" xr:uid="{51FA37E3-7218-4F02-9524-F4D0941FA028}">
          <x14:formula1>
            <xm:f>下拉菜单!$AA$4:$AA$9</xm:f>
          </x14:formula1>
          <xm:sqref>D15:E15 D18:E18</xm:sqref>
        </x14:dataValidation>
        <x14:dataValidation type="list" allowBlank="1" showInputMessage="1" showErrorMessage="1" xr:uid="{F585F358-FE87-41FE-8176-26AF06F8D6D8}">
          <x14:formula1>
            <xm:f>下拉菜单!$AA$4:$AA$10</xm:f>
          </x14:formula1>
          <xm:sqref>D17:E17</xm:sqref>
        </x14:dataValidation>
        <x14:dataValidation type="list" allowBlank="1" showInputMessage="1" showErrorMessage="1" xr:uid="{DCFF761B-B17F-4799-AFED-8D16F3745809}">
          <x14:formula1>
            <xm:f>下拉菜单!$O$3:$O$23</xm:f>
          </x14:formula1>
          <xm:sqref>D26</xm:sqref>
        </x14:dataValidation>
        <x14:dataValidation type="list" allowBlank="1" showInputMessage="1" showErrorMessage="1" xr:uid="{0B3C6A1E-BB02-4C98-9C8F-A57349AF59BA}">
          <x14:formula1>
            <xm:f>下拉菜单!$O$26:$O$47</xm:f>
          </x14:formula1>
          <xm:sqref>D24:F24</xm:sqref>
        </x14:dataValidation>
        <x14:dataValidation type="list" allowBlank="1" showInputMessage="1" showErrorMessage="1" xr:uid="{A4EB622A-E7C6-48E8-BEA8-4696F960BD63}">
          <x14:formula1>
            <xm:f>下拉菜单!$T$4:$T$20</xm:f>
          </x14:formula1>
          <xm:sqref>D44:F47</xm:sqref>
        </x14:dataValidation>
        <x14:dataValidation type="list" allowBlank="1" showInputMessage="1" showErrorMessage="1" xr:uid="{41BFE09F-293F-4F99-8A6F-4D697BD9717F}">
          <x14:formula1>
            <xm:f>下拉菜单!$Q$4:$Q$42</xm:f>
          </x14:formula1>
          <xm:sqref>D52</xm:sqref>
        </x14:dataValidation>
        <x14:dataValidation type="list" allowBlank="1" showInputMessage="1" showErrorMessage="1" xr:uid="{5AD6ED59-C153-4A74-99CC-FB5CB26B149B}">
          <x14:formula1>
            <xm:f>下拉菜单!$D$4:$D$5</xm:f>
          </x14:formula1>
          <xm:sqref>I12:K12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FEF6-AECB-4005-9D45-B21975EA5F54}">
  <sheetPr codeName="Sheet3"/>
  <dimension ref="A2:AQ62"/>
  <sheetViews>
    <sheetView zoomScale="115" zoomScaleNormal="115" workbookViewId="0">
      <selection activeCell="D16" sqref="D16"/>
    </sheetView>
  </sheetViews>
  <sheetFormatPr defaultColWidth="8.875" defaultRowHeight="16.3"/>
  <cols>
    <col min="1" max="1" width="28.625" style="3" customWidth="1"/>
    <col min="2" max="2" width="15.5" style="3" customWidth="1"/>
    <col min="3" max="3" width="9.125" style="3" customWidth="1"/>
    <col min="4" max="4" width="13.5" style="3" customWidth="1"/>
    <col min="5" max="5" width="8.875" style="3" customWidth="1"/>
    <col min="6" max="6" width="8.875" style="3"/>
    <col min="7" max="7" width="15" style="3" customWidth="1"/>
    <col min="8" max="8" width="9.875" style="3" customWidth="1"/>
    <col min="9" max="9" width="34.125" style="3" customWidth="1"/>
    <col min="10" max="10" width="20" style="3" customWidth="1"/>
    <col min="11" max="12" width="12.125" style="3" customWidth="1"/>
    <col min="13" max="14" width="8.875" style="3"/>
    <col min="15" max="15" width="31.5" style="3" customWidth="1"/>
    <col min="16" max="16" width="24.75" style="3" customWidth="1"/>
    <col min="17" max="17" width="30.625" style="3" customWidth="1"/>
    <col min="18" max="18" width="44.625" style="3" customWidth="1"/>
    <col min="19" max="19" width="17.25" style="3" customWidth="1"/>
    <col min="20" max="20" width="27.5" style="3" customWidth="1"/>
    <col min="21" max="21" width="45.375" style="3" customWidth="1"/>
    <col min="22" max="22" width="30.625" style="3" customWidth="1"/>
    <col min="23" max="23" width="38.125" style="3" customWidth="1"/>
    <col min="24" max="24" width="11" style="3" customWidth="1"/>
    <col min="25" max="25" width="8.875" style="3"/>
    <col min="26" max="26" width="8.25" style="3" customWidth="1"/>
    <col min="27" max="28" width="10.5" style="3" customWidth="1"/>
    <col min="29" max="29" width="19.125" style="3" customWidth="1"/>
    <col min="30" max="30" width="8.875" style="3"/>
    <col min="31" max="31" width="14.5" style="3" customWidth="1"/>
    <col min="32" max="32" width="11.375" style="3" customWidth="1"/>
    <col min="33" max="33" width="8.875" style="3"/>
    <col min="34" max="34" width="12.25" style="3" customWidth="1"/>
    <col min="35" max="36" width="8.875" style="3"/>
    <col min="37" max="37" width="19.5" style="3" customWidth="1"/>
    <col min="38" max="16384" width="8.875" style="3"/>
  </cols>
  <sheetData>
    <row r="2" spans="1:43">
      <c r="O2" s="3" t="s">
        <v>104</v>
      </c>
      <c r="P2" s="3" t="s">
        <v>101</v>
      </c>
      <c r="W2" s="3" t="s">
        <v>533</v>
      </c>
    </row>
    <row r="3" spans="1:43">
      <c r="A3" s="3" t="s">
        <v>177</v>
      </c>
      <c r="M3" s="3" t="s">
        <v>533</v>
      </c>
      <c r="O3" s="3" t="s">
        <v>557</v>
      </c>
      <c r="P3" s="3" t="s">
        <v>557</v>
      </c>
      <c r="Q3" s="3" t="s">
        <v>240</v>
      </c>
      <c r="R3" s="3" t="s">
        <v>219</v>
      </c>
      <c r="T3" s="3" t="s">
        <v>221</v>
      </c>
      <c r="U3" s="3" t="s">
        <v>533</v>
      </c>
      <c r="W3" s="3" t="s">
        <v>557</v>
      </c>
      <c r="X3" s="3" t="s">
        <v>84</v>
      </c>
      <c r="Y3" s="3" t="s">
        <v>533</v>
      </c>
      <c r="AK3" s="3" t="s">
        <v>287</v>
      </c>
    </row>
    <row r="4" spans="1:43">
      <c r="A4" s="3" t="s">
        <v>535</v>
      </c>
      <c r="B4" s="3" t="s">
        <v>182</v>
      </c>
      <c r="C4" s="3" t="s">
        <v>572</v>
      </c>
      <c r="D4" s="3" t="s">
        <v>186</v>
      </c>
      <c r="E4" s="3" t="s">
        <v>188</v>
      </c>
      <c r="F4" s="3" t="s">
        <v>0</v>
      </c>
      <c r="G4" s="3" t="s">
        <v>202</v>
      </c>
      <c r="M4" s="27" t="s">
        <v>20</v>
      </c>
      <c r="N4" s="27" t="s">
        <v>70</v>
      </c>
      <c r="O4" s="27" t="s">
        <v>772</v>
      </c>
      <c r="P4" s="3" t="s">
        <v>102</v>
      </c>
      <c r="Q4" s="3" t="s">
        <v>533</v>
      </c>
      <c r="R4" s="3" t="s">
        <v>533</v>
      </c>
      <c r="S4" s="3" t="s">
        <v>97</v>
      </c>
      <c r="T4" s="3" t="s">
        <v>533</v>
      </c>
      <c r="U4" s="3" t="s">
        <v>564</v>
      </c>
      <c r="V4" s="3" t="s">
        <v>533</v>
      </c>
      <c r="W4" s="3" t="s">
        <v>605</v>
      </c>
      <c r="X4" s="3" t="s">
        <v>89</v>
      </c>
      <c r="Y4" s="3" t="s">
        <v>557</v>
      </c>
      <c r="Z4" s="3" t="s">
        <v>84</v>
      </c>
      <c r="AA4" s="3" t="s">
        <v>243</v>
      </c>
      <c r="AB4" s="3" t="s">
        <v>765</v>
      </c>
      <c r="AC4" s="3" t="s">
        <v>84</v>
      </c>
      <c r="AD4" s="28" t="s">
        <v>106</v>
      </c>
      <c r="AE4" s="3" t="s">
        <v>378</v>
      </c>
      <c r="AG4" s="3" t="s">
        <v>113</v>
      </c>
      <c r="AH4" s="3">
        <v>800</v>
      </c>
      <c r="AI4" s="3" t="s">
        <v>114</v>
      </c>
      <c r="AK4" s="3" t="s">
        <v>533</v>
      </c>
      <c r="AL4" s="3" t="s">
        <v>128</v>
      </c>
      <c r="AM4" s="3" t="s">
        <v>129</v>
      </c>
      <c r="AN4" s="3" t="s">
        <v>379</v>
      </c>
      <c r="AO4" s="3" t="s">
        <v>133</v>
      </c>
      <c r="AP4" s="3" t="s">
        <v>463</v>
      </c>
      <c r="AQ4" s="3" t="s">
        <v>468</v>
      </c>
    </row>
    <row r="5" spans="1:43">
      <c r="A5" s="3" t="s">
        <v>499</v>
      </c>
      <c r="B5" s="3" t="s">
        <v>512</v>
      </c>
      <c r="C5" s="3" t="s">
        <v>184</v>
      </c>
      <c r="D5" s="3" t="s">
        <v>543</v>
      </c>
      <c r="E5" s="3" t="s">
        <v>190</v>
      </c>
      <c r="F5" s="3" t="s">
        <v>1</v>
      </c>
      <c r="G5" s="3" t="s">
        <v>201</v>
      </c>
      <c r="H5" s="3" t="s">
        <v>154</v>
      </c>
      <c r="I5" s="3" t="s">
        <v>546</v>
      </c>
      <c r="J5" s="3" t="s">
        <v>533</v>
      </c>
      <c r="K5" s="3" t="s">
        <v>592</v>
      </c>
      <c r="L5" s="3" t="s">
        <v>554</v>
      </c>
      <c r="M5" s="27" t="s">
        <v>21</v>
      </c>
      <c r="N5" s="27" t="s">
        <v>22</v>
      </c>
      <c r="O5" s="27" t="s">
        <v>773</v>
      </c>
      <c r="P5" s="3" t="s">
        <v>103</v>
      </c>
      <c r="R5" s="3" t="s">
        <v>792</v>
      </c>
      <c r="S5" s="3" t="s">
        <v>98</v>
      </c>
      <c r="T5" s="3" t="s">
        <v>721</v>
      </c>
      <c r="U5" s="3" t="s">
        <v>565</v>
      </c>
      <c r="V5" s="3" t="s">
        <v>234</v>
      </c>
      <c r="W5" s="3" t="s">
        <v>606</v>
      </c>
      <c r="X5" s="3" t="s">
        <v>164</v>
      </c>
      <c r="Y5" s="3" t="s">
        <v>696</v>
      </c>
      <c r="Z5" s="3" t="s">
        <v>238</v>
      </c>
      <c r="AA5" s="3" t="s">
        <v>244</v>
      </c>
      <c r="AB5" s="3" t="s">
        <v>766</v>
      </c>
      <c r="AC5" s="3" t="s">
        <v>307</v>
      </c>
      <c r="AD5" s="28" t="s">
        <v>107</v>
      </c>
      <c r="AE5" s="3" t="s">
        <v>380</v>
      </c>
      <c r="AH5" s="3">
        <v>900</v>
      </c>
      <c r="AI5" s="3" t="s">
        <v>115</v>
      </c>
      <c r="AK5" s="3" t="s">
        <v>288</v>
      </c>
      <c r="AN5" s="3" t="s">
        <v>381</v>
      </c>
      <c r="AO5" s="3" t="s">
        <v>135</v>
      </c>
      <c r="AP5" s="3" t="s">
        <v>464</v>
      </c>
      <c r="AQ5" s="3" t="s">
        <v>469</v>
      </c>
    </row>
    <row r="6" spans="1:43">
      <c r="A6" s="3" t="s">
        <v>500</v>
      </c>
      <c r="B6" s="3" t="s">
        <v>536</v>
      </c>
      <c r="D6" s="3" t="s">
        <v>790</v>
      </c>
      <c r="F6" s="3" t="s">
        <v>2</v>
      </c>
      <c r="G6" s="3" t="s">
        <v>11</v>
      </c>
      <c r="H6" s="3" t="s">
        <v>544</v>
      </c>
      <c r="I6" s="3" t="s">
        <v>547</v>
      </c>
      <c r="J6" s="3" t="s">
        <v>550</v>
      </c>
      <c r="K6" s="3" t="s">
        <v>551</v>
      </c>
      <c r="L6" s="3" t="s">
        <v>555</v>
      </c>
      <c r="M6" s="27" t="s">
        <v>22</v>
      </c>
      <c r="N6" s="27" t="s">
        <v>23</v>
      </c>
      <c r="O6" s="27" t="s">
        <v>774</v>
      </c>
      <c r="P6" s="3" t="s">
        <v>558</v>
      </c>
      <c r="Q6" s="27" t="s">
        <v>755</v>
      </c>
      <c r="R6" s="3" t="s">
        <v>487</v>
      </c>
      <c r="T6" s="3" t="s">
        <v>731</v>
      </c>
      <c r="V6" s="3" t="s">
        <v>235</v>
      </c>
      <c r="W6" s="3" t="s">
        <v>607</v>
      </c>
      <c r="X6" s="3">
        <v>304</v>
      </c>
      <c r="Y6" s="3" t="s">
        <v>697</v>
      </c>
      <c r="Z6" s="3" t="s">
        <v>278</v>
      </c>
      <c r="AA6" s="3" t="s">
        <v>285</v>
      </c>
      <c r="AC6" s="3" t="s">
        <v>308</v>
      </c>
      <c r="AE6" s="3" t="s">
        <v>382</v>
      </c>
      <c r="AH6" s="3">
        <v>1000</v>
      </c>
      <c r="AI6" s="3" t="s">
        <v>138</v>
      </c>
      <c r="AK6" s="3" t="s">
        <v>289</v>
      </c>
      <c r="AN6" s="3" t="s">
        <v>131</v>
      </c>
      <c r="AO6" s="3" t="s">
        <v>134</v>
      </c>
      <c r="AP6" s="3" t="s">
        <v>487</v>
      </c>
      <c r="AQ6" s="3" t="s">
        <v>470</v>
      </c>
    </row>
    <row r="7" spans="1:43">
      <c r="A7" s="3" t="s">
        <v>501</v>
      </c>
      <c r="B7" s="3" t="s">
        <v>537</v>
      </c>
      <c r="D7" s="3" t="s">
        <v>687</v>
      </c>
      <c r="F7" s="3" t="s">
        <v>3</v>
      </c>
      <c r="G7" s="3" t="s">
        <v>12</v>
      </c>
      <c r="H7" s="3" t="s">
        <v>545</v>
      </c>
      <c r="I7" s="3" t="s">
        <v>548</v>
      </c>
      <c r="J7" s="3" t="s">
        <v>487</v>
      </c>
      <c r="K7" s="3" t="s">
        <v>552</v>
      </c>
      <c r="L7" s="3" t="s">
        <v>248</v>
      </c>
      <c r="M7" s="27" t="s">
        <v>23</v>
      </c>
      <c r="N7" s="27" t="s">
        <v>24</v>
      </c>
      <c r="O7" s="27" t="s">
        <v>726</v>
      </c>
      <c r="P7" s="3" t="s">
        <v>559</v>
      </c>
      <c r="Q7" s="3" t="s">
        <v>767</v>
      </c>
      <c r="T7" s="3" t="s">
        <v>426</v>
      </c>
      <c r="V7" s="3" t="s">
        <v>236</v>
      </c>
      <c r="W7" s="3" t="s">
        <v>608</v>
      </c>
      <c r="X7" s="3" t="s">
        <v>267</v>
      </c>
      <c r="Y7" s="3" t="s">
        <v>487</v>
      </c>
      <c r="AA7" s="3" t="s">
        <v>284</v>
      </c>
      <c r="AE7" s="3" t="s">
        <v>383</v>
      </c>
      <c r="AH7" s="3">
        <v>1100</v>
      </c>
      <c r="AI7" s="3" t="s">
        <v>139</v>
      </c>
      <c r="AK7" s="3" t="s">
        <v>290</v>
      </c>
      <c r="AN7" s="3" t="s">
        <v>130</v>
      </c>
      <c r="AO7" s="3" t="s">
        <v>136</v>
      </c>
      <c r="AQ7" s="3" t="s">
        <v>471</v>
      </c>
    </row>
    <row r="8" spans="1:43">
      <c r="A8" s="3" t="s">
        <v>502</v>
      </c>
      <c r="B8" s="3" t="s">
        <v>538</v>
      </c>
      <c r="D8" s="3" t="s">
        <v>688</v>
      </c>
      <c r="F8" s="3" t="s">
        <v>4</v>
      </c>
      <c r="G8" s="3" t="s">
        <v>13</v>
      </c>
      <c r="I8" s="3" t="s">
        <v>549</v>
      </c>
      <c r="M8" s="27" t="s">
        <v>24</v>
      </c>
      <c r="N8" s="27" t="s">
        <v>25</v>
      </c>
      <c r="O8" s="27" t="s">
        <v>776</v>
      </c>
      <c r="P8" s="3" t="s">
        <v>560</v>
      </c>
      <c r="Q8" s="3" t="s">
        <v>433</v>
      </c>
      <c r="T8" s="3" t="s">
        <v>561</v>
      </c>
      <c r="V8" s="3" t="s">
        <v>237</v>
      </c>
      <c r="W8" s="3" t="s">
        <v>609</v>
      </c>
      <c r="X8" s="3" t="s">
        <v>178</v>
      </c>
      <c r="AA8" s="3" t="s">
        <v>714</v>
      </c>
      <c r="AE8" s="3" t="s">
        <v>384</v>
      </c>
      <c r="AH8" s="3">
        <v>1200</v>
      </c>
      <c r="AI8" s="3" t="s">
        <v>283</v>
      </c>
      <c r="AK8" s="3" t="s">
        <v>291</v>
      </c>
      <c r="AN8" s="3" t="s">
        <v>132</v>
      </c>
      <c r="AO8" s="3" t="s">
        <v>137</v>
      </c>
      <c r="AQ8" s="3" t="s">
        <v>472</v>
      </c>
    </row>
    <row r="9" spans="1:43">
      <c r="B9" s="3" t="s">
        <v>274</v>
      </c>
      <c r="F9" s="3" t="s">
        <v>5</v>
      </c>
      <c r="G9" s="3" t="s">
        <v>14</v>
      </c>
      <c r="M9" s="27" t="s">
        <v>25</v>
      </c>
      <c r="N9" s="27" t="s">
        <v>26</v>
      </c>
      <c r="O9" s="27" t="s">
        <v>775</v>
      </c>
      <c r="P9" s="3" t="s">
        <v>557</v>
      </c>
      <c r="Q9" s="3" t="s">
        <v>429</v>
      </c>
      <c r="T9" s="3" t="s">
        <v>562</v>
      </c>
      <c r="U9" s="3" t="s">
        <v>533</v>
      </c>
      <c r="V9" s="3" t="s">
        <v>488</v>
      </c>
      <c r="W9" s="3" t="s">
        <v>610</v>
      </c>
      <c r="AA9" s="3" t="s">
        <v>715</v>
      </c>
      <c r="AE9" s="3" t="s">
        <v>385</v>
      </c>
      <c r="AH9" s="3">
        <v>1400</v>
      </c>
      <c r="AI9" s="3" t="s">
        <v>280</v>
      </c>
      <c r="AK9" s="3" t="s">
        <v>292</v>
      </c>
      <c r="AQ9" s="3" t="s">
        <v>473</v>
      </c>
    </row>
    <row r="10" spans="1:43">
      <c r="A10" s="3" t="s">
        <v>179</v>
      </c>
      <c r="B10" s="3" t="s">
        <v>539</v>
      </c>
      <c r="F10" s="3" t="s">
        <v>6</v>
      </c>
      <c r="G10" s="3" t="s">
        <v>15</v>
      </c>
      <c r="K10" s="3" t="s">
        <v>533</v>
      </c>
      <c r="M10" s="27" t="s">
        <v>26</v>
      </c>
      <c r="N10" s="27" t="s">
        <v>27</v>
      </c>
      <c r="O10" s="27" t="s">
        <v>777</v>
      </c>
      <c r="P10" s="27" t="s">
        <v>204</v>
      </c>
      <c r="Q10" s="3" t="s">
        <v>430</v>
      </c>
      <c r="R10" s="27"/>
      <c r="S10" s="27"/>
      <c r="T10" s="27" t="s">
        <v>428</v>
      </c>
      <c r="U10" s="3" t="s">
        <v>564</v>
      </c>
      <c r="W10" s="3" t="s">
        <v>487</v>
      </c>
      <c r="AA10" s="3" t="s">
        <v>487</v>
      </c>
      <c r="AH10" s="3">
        <v>1700</v>
      </c>
      <c r="AK10" s="3" t="s">
        <v>293</v>
      </c>
      <c r="AQ10" s="3" t="s">
        <v>474</v>
      </c>
    </row>
    <row r="11" spans="1:43">
      <c r="A11" s="3" t="s">
        <v>180</v>
      </c>
      <c r="B11" s="3" t="s">
        <v>540</v>
      </c>
      <c r="F11" s="3" t="s">
        <v>7</v>
      </c>
      <c r="M11" s="27" t="s">
        <v>27</v>
      </c>
      <c r="N11" s="27" t="s">
        <v>28</v>
      </c>
      <c r="O11" s="27" t="s">
        <v>778</v>
      </c>
      <c r="P11" s="27" t="s">
        <v>205</v>
      </c>
      <c r="Q11" s="3" t="s">
        <v>431</v>
      </c>
      <c r="R11" s="27"/>
      <c r="S11" s="27"/>
      <c r="T11" s="3" t="s">
        <v>427</v>
      </c>
      <c r="U11" s="3" t="s">
        <v>566</v>
      </c>
      <c r="V11" s="3" t="s">
        <v>753</v>
      </c>
      <c r="AH11" s="3">
        <v>2300</v>
      </c>
      <c r="AJ11" s="3" t="s">
        <v>154</v>
      </c>
      <c r="AK11" s="3" t="s">
        <v>280</v>
      </c>
      <c r="AQ11" s="3" t="s">
        <v>475</v>
      </c>
    </row>
    <row r="12" spans="1:43">
      <c r="B12" s="3" t="s">
        <v>541</v>
      </c>
      <c r="F12" s="3" t="s">
        <v>127</v>
      </c>
      <c r="K12" s="3" t="s">
        <v>528</v>
      </c>
      <c r="M12" s="27" t="s">
        <v>28</v>
      </c>
      <c r="N12" s="27" t="s">
        <v>29</v>
      </c>
      <c r="O12" s="27"/>
      <c r="P12" s="27" t="s">
        <v>206</v>
      </c>
      <c r="Q12" s="3" t="s">
        <v>770</v>
      </c>
      <c r="R12" s="27"/>
      <c r="S12" s="27"/>
      <c r="T12" s="3" t="s">
        <v>717</v>
      </c>
      <c r="V12" s="3" t="s">
        <v>754</v>
      </c>
      <c r="AH12" s="3" t="s">
        <v>280</v>
      </c>
      <c r="AJ12" s="3" t="s">
        <v>116</v>
      </c>
      <c r="AQ12" s="3" t="s">
        <v>476</v>
      </c>
    </row>
    <row r="13" spans="1:43">
      <c r="B13" s="3" t="s">
        <v>542</v>
      </c>
      <c r="F13" s="3" t="s">
        <v>8</v>
      </c>
      <c r="K13" s="3" t="s">
        <v>529</v>
      </c>
      <c r="M13" s="27" t="s">
        <v>29</v>
      </c>
      <c r="N13" s="27" t="s">
        <v>30</v>
      </c>
      <c r="O13" s="27" t="s">
        <v>521</v>
      </c>
      <c r="P13" s="27" t="s">
        <v>207</v>
      </c>
      <c r="Q13" s="3" t="s">
        <v>434</v>
      </c>
      <c r="R13" s="27"/>
      <c r="S13" s="27"/>
      <c r="T13" s="3" t="s">
        <v>718</v>
      </c>
      <c r="U13" s="27"/>
      <c r="V13" s="3" t="s">
        <v>487</v>
      </c>
      <c r="X13" s="3" t="s">
        <v>224</v>
      </c>
      <c r="AF13" s="3" t="s">
        <v>157</v>
      </c>
      <c r="AJ13" s="3" t="s">
        <v>117</v>
      </c>
      <c r="AQ13" s="3" t="s">
        <v>477</v>
      </c>
    </row>
    <row r="14" spans="1:43">
      <c r="F14" s="3" t="s">
        <v>9</v>
      </c>
      <c r="K14" s="3" t="s">
        <v>530</v>
      </c>
      <c r="M14" s="27" t="s">
        <v>30</v>
      </c>
      <c r="N14" s="27" t="s">
        <v>31</v>
      </c>
      <c r="O14" s="27" t="s">
        <v>725</v>
      </c>
      <c r="P14" s="27" t="s">
        <v>208</v>
      </c>
      <c r="Q14" s="3" t="s">
        <v>756</v>
      </c>
      <c r="R14" s="27"/>
      <c r="S14" s="27"/>
      <c r="T14" s="3" t="s">
        <v>719</v>
      </c>
      <c r="U14" s="27"/>
      <c r="X14" s="3" t="s">
        <v>225</v>
      </c>
      <c r="AA14" s="3" t="s">
        <v>157</v>
      </c>
      <c r="AE14" s="3" t="s">
        <v>84</v>
      </c>
      <c r="AF14" s="3" t="s">
        <v>724</v>
      </c>
      <c r="AO14" s="3">
        <v>12</v>
      </c>
      <c r="AQ14" s="3" t="s">
        <v>478</v>
      </c>
    </row>
    <row r="15" spans="1:43">
      <c r="A15" s="3" t="s">
        <v>376</v>
      </c>
      <c r="F15" s="3" t="s">
        <v>503</v>
      </c>
      <c r="K15" s="3" t="s">
        <v>531</v>
      </c>
      <c r="M15" s="27" t="s">
        <v>31</v>
      </c>
      <c r="N15" s="27" t="s">
        <v>32</v>
      </c>
      <c r="O15" s="27" t="s">
        <v>779</v>
      </c>
      <c r="P15" s="27" t="s">
        <v>209</v>
      </c>
      <c r="Q15" s="3" t="s">
        <v>432</v>
      </c>
      <c r="R15" s="27"/>
      <c r="S15" s="27"/>
      <c r="T15" s="3" t="s">
        <v>720</v>
      </c>
      <c r="U15" s="27"/>
      <c r="X15" s="3" t="s">
        <v>226</v>
      </c>
      <c r="AA15" s="3" t="s">
        <v>154</v>
      </c>
      <c r="AE15" s="3" t="s">
        <v>267</v>
      </c>
      <c r="AO15" s="3">
        <v>18</v>
      </c>
      <c r="AQ15" s="3" t="s">
        <v>479</v>
      </c>
    </row>
    <row r="16" spans="1:43">
      <c r="A16" s="3" t="s">
        <v>377</v>
      </c>
      <c r="F16" s="3" t="s">
        <v>10</v>
      </c>
      <c r="K16" s="3" t="s">
        <v>487</v>
      </c>
      <c r="M16" s="27" t="s">
        <v>32</v>
      </c>
      <c r="N16" s="27" t="s">
        <v>33</v>
      </c>
      <c r="O16" s="27" t="s">
        <v>780</v>
      </c>
      <c r="P16" s="27" t="s">
        <v>210</v>
      </c>
      <c r="Q16" s="3" t="s">
        <v>435</v>
      </c>
      <c r="R16" s="27"/>
      <c r="S16" s="27"/>
      <c r="U16" s="27"/>
      <c r="W16" s="3" t="s">
        <v>159</v>
      </c>
      <c r="X16" s="3" t="s">
        <v>227</v>
      </c>
      <c r="Z16" s="3" t="s">
        <v>533</v>
      </c>
      <c r="AC16" s="3" t="s">
        <v>533</v>
      </c>
      <c r="AE16" s="3" t="s">
        <v>282</v>
      </c>
      <c r="AH16" s="3" t="s">
        <v>303</v>
      </c>
      <c r="AO16" s="3">
        <v>24</v>
      </c>
      <c r="AQ16" s="3" t="s">
        <v>480</v>
      </c>
    </row>
    <row r="17" spans="1:43">
      <c r="A17" s="3" t="s">
        <v>386</v>
      </c>
      <c r="F17" s="3" t="s">
        <v>520</v>
      </c>
      <c r="M17" s="27" t="s">
        <v>33</v>
      </c>
      <c r="N17" s="27" t="s">
        <v>34</v>
      </c>
      <c r="O17" s="27"/>
      <c r="P17" s="27" t="s">
        <v>211</v>
      </c>
      <c r="Q17" s="3" t="s">
        <v>757</v>
      </c>
      <c r="R17" s="27"/>
      <c r="S17" s="27"/>
      <c r="T17" s="3" t="s">
        <v>522</v>
      </c>
      <c r="U17" s="27"/>
      <c r="W17" s="3" t="s">
        <v>160</v>
      </c>
      <c r="X17" s="3" t="s">
        <v>228</v>
      </c>
      <c r="Z17" s="3" t="s">
        <v>661</v>
      </c>
      <c r="AC17" s="3" t="s">
        <v>682</v>
      </c>
      <c r="AH17" s="3" t="s">
        <v>533</v>
      </c>
      <c r="AO17" s="3">
        <v>36</v>
      </c>
      <c r="AQ17" s="3" t="s">
        <v>481</v>
      </c>
    </row>
    <row r="18" spans="1:43">
      <c r="A18" s="3" t="s">
        <v>387</v>
      </c>
      <c r="F18" s="3" t="s">
        <v>504</v>
      </c>
      <c r="M18" s="27" t="s">
        <v>34</v>
      </c>
      <c r="N18" s="27" t="s">
        <v>35</v>
      </c>
      <c r="O18" s="27"/>
      <c r="P18" s="27" t="s">
        <v>212</v>
      </c>
      <c r="Q18" s="3" t="s">
        <v>759</v>
      </c>
      <c r="R18" s="27"/>
      <c r="S18" s="27"/>
      <c r="T18" s="27" t="s">
        <v>523</v>
      </c>
      <c r="U18" s="27"/>
      <c r="W18" s="3" t="s">
        <v>86</v>
      </c>
      <c r="X18" s="3" t="s">
        <v>229</v>
      </c>
      <c r="Z18" s="3" t="s">
        <v>487</v>
      </c>
      <c r="AC18" s="3" t="s">
        <v>141</v>
      </c>
      <c r="AE18" s="3" t="s">
        <v>533</v>
      </c>
      <c r="AF18" s="3" t="s">
        <v>157</v>
      </c>
      <c r="AH18" s="3" t="s">
        <v>677</v>
      </c>
      <c r="AO18" s="3">
        <v>48</v>
      </c>
      <c r="AQ18" s="3" t="s">
        <v>482</v>
      </c>
    </row>
    <row r="19" spans="1:43">
      <c r="A19" s="3" t="s">
        <v>388</v>
      </c>
      <c r="F19" s="3" t="s">
        <v>509</v>
      </c>
      <c r="M19" s="27" t="s">
        <v>35</v>
      </c>
      <c r="N19" s="27" t="s">
        <v>36</v>
      </c>
      <c r="P19" s="27" t="s">
        <v>213</v>
      </c>
      <c r="Q19" s="27" t="s">
        <v>760</v>
      </c>
      <c r="R19" s="27"/>
      <c r="S19" s="27"/>
      <c r="T19" s="27" t="s">
        <v>524</v>
      </c>
      <c r="U19" s="27"/>
      <c r="W19" s="3" t="s">
        <v>85</v>
      </c>
      <c r="X19" s="3" t="s">
        <v>230</v>
      </c>
      <c r="AE19" s="3" t="s">
        <v>673</v>
      </c>
      <c r="AF19" s="3" t="s">
        <v>154</v>
      </c>
      <c r="AH19" s="3" t="s">
        <v>784</v>
      </c>
      <c r="AQ19" s="3" t="s">
        <v>483</v>
      </c>
    </row>
    <row r="20" spans="1:43">
      <c r="A20" s="3" t="s">
        <v>389</v>
      </c>
      <c r="F20" s="3" t="s">
        <v>505</v>
      </c>
      <c r="M20" s="27" t="s">
        <v>36</v>
      </c>
      <c r="N20" s="27" t="s">
        <v>37</v>
      </c>
      <c r="O20" s="27" t="s">
        <v>496</v>
      </c>
      <c r="P20" s="27" t="s">
        <v>214</v>
      </c>
      <c r="Q20" s="3" t="s">
        <v>758</v>
      </c>
      <c r="R20" s="27"/>
      <c r="S20" s="27"/>
      <c r="T20" s="27" t="s">
        <v>487</v>
      </c>
      <c r="U20" s="27"/>
      <c r="W20" s="3" t="s">
        <v>95</v>
      </c>
      <c r="X20" s="3" t="s">
        <v>231</v>
      </c>
      <c r="AE20" s="3" t="s">
        <v>674</v>
      </c>
      <c r="AH20" s="3" t="s">
        <v>487</v>
      </c>
      <c r="AQ20" s="3" t="s">
        <v>484</v>
      </c>
    </row>
    <row r="21" spans="1:43">
      <c r="A21" s="3" t="s">
        <v>390</v>
      </c>
      <c r="F21" s="3" t="s">
        <v>506</v>
      </c>
      <c r="M21" s="27" t="s">
        <v>37</v>
      </c>
      <c r="N21" s="27" t="s">
        <v>38</v>
      </c>
      <c r="O21" s="3" t="s">
        <v>510</v>
      </c>
      <c r="P21" s="27" t="s">
        <v>215</v>
      </c>
      <c r="R21" s="27"/>
      <c r="S21" s="27"/>
      <c r="T21" s="27" t="s">
        <v>223</v>
      </c>
      <c r="U21" s="27"/>
      <c r="X21" s="3" t="s">
        <v>232</v>
      </c>
      <c r="AA21" s="3" t="s">
        <v>533</v>
      </c>
      <c r="AC21" s="3" t="s">
        <v>84</v>
      </c>
      <c r="AE21" s="3" t="s">
        <v>675</v>
      </c>
      <c r="AQ21" s="3" t="s">
        <v>485</v>
      </c>
    </row>
    <row r="22" spans="1:43">
      <c r="A22" s="3" t="s">
        <v>391</v>
      </c>
      <c r="F22" s="3" t="s">
        <v>507</v>
      </c>
      <c r="M22" s="27" t="s">
        <v>38</v>
      </c>
      <c r="N22" s="27" t="s">
        <v>39</v>
      </c>
      <c r="O22" s="3" t="s">
        <v>511</v>
      </c>
      <c r="P22" s="27" t="s">
        <v>740</v>
      </c>
      <c r="Q22" s="27" t="s">
        <v>761</v>
      </c>
      <c r="R22" s="27"/>
      <c r="S22" s="27"/>
      <c r="T22" s="3" t="s">
        <v>533</v>
      </c>
      <c r="U22" s="27"/>
      <c r="X22" s="3" t="s">
        <v>233</v>
      </c>
      <c r="Z22" s="3" t="s">
        <v>564</v>
      </c>
      <c r="AA22" s="3" t="s">
        <v>667</v>
      </c>
      <c r="AC22" s="3" t="s">
        <v>217</v>
      </c>
      <c r="AQ22" s="3" t="s">
        <v>486</v>
      </c>
    </row>
    <row r="23" spans="1:43">
      <c r="A23" s="3" t="s">
        <v>392</v>
      </c>
      <c r="F23" s="3" t="s">
        <v>508</v>
      </c>
      <c r="M23" s="27" t="s">
        <v>39</v>
      </c>
      <c r="N23" s="27" t="s">
        <v>40</v>
      </c>
      <c r="O23" s="27" t="s">
        <v>487</v>
      </c>
      <c r="P23" s="27" t="s">
        <v>178</v>
      </c>
      <c r="Q23" s="3" t="s">
        <v>762</v>
      </c>
      <c r="R23" s="27"/>
      <c r="S23" s="27"/>
      <c r="T23" s="27" t="s">
        <v>741</v>
      </c>
      <c r="U23" s="27"/>
      <c r="Z23" s="3" t="s">
        <v>585</v>
      </c>
      <c r="AA23" s="3" t="s">
        <v>668</v>
      </c>
      <c r="AC23" s="3" t="s">
        <v>141</v>
      </c>
      <c r="AQ23" s="3" t="s">
        <v>487</v>
      </c>
    </row>
    <row r="24" spans="1:43">
      <c r="A24" s="3" t="s">
        <v>393</v>
      </c>
      <c r="M24" s="27" t="s">
        <v>40</v>
      </c>
      <c r="N24" s="27" t="s">
        <v>41</v>
      </c>
      <c r="P24" s="27"/>
      <c r="Q24" s="3" t="s">
        <v>763</v>
      </c>
      <c r="R24" s="27"/>
      <c r="S24" s="27"/>
      <c r="T24" s="27" t="s">
        <v>742</v>
      </c>
      <c r="U24" s="27"/>
      <c r="X24" s="3">
        <v>7036</v>
      </c>
      <c r="AA24" s="3" t="s">
        <v>669</v>
      </c>
    </row>
    <row r="25" spans="1:43">
      <c r="A25" s="3" t="s">
        <v>394</v>
      </c>
      <c r="M25" s="27" t="s">
        <v>41</v>
      </c>
      <c r="N25" s="27" t="s">
        <v>42</v>
      </c>
      <c r="O25" s="3" t="s">
        <v>318</v>
      </c>
      <c r="P25" s="27"/>
      <c r="Q25" s="27" t="s">
        <v>743</v>
      </c>
      <c r="R25" s="27"/>
      <c r="S25" s="27"/>
      <c r="T25" s="27"/>
      <c r="U25" s="27"/>
      <c r="X25" s="3">
        <v>7042</v>
      </c>
      <c r="AA25" s="3" t="s">
        <v>670</v>
      </c>
      <c r="AC25" s="3" t="s">
        <v>84</v>
      </c>
      <c r="AE25" s="3" t="s">
        <v>287</v>
      </c>
      <c r="AF25" s="3" t="s">
        <v>352</v>
      </c>
      <c r="AH25" s="3" t="s">
        <v>457</v>
      </c>
    </row>
    <row r="26" spans="1:43">
      <c r="A26" s="3" t="s">
        <v>395</v>
      </c>
      <c r="M26" s="27" t="s">
        <v>42</v>
      </c>
      <c r="N26" s="27" t="s">
        <v>43</v>
      </c>
      <c r="O26" s="3" t="s">
        <v>162</v>
      </c>
      <c r="P26" s="27">
        <v>2</v>
      </c>
      <c r="Q26" s="27" t="s">
        <v>525</v>
      </c>
      <c r="R26" s="27"/>
      <c r="S26" s="27"/>
      <c r="T26" s="27" t="s">
        <v>487</v>
      </c>
      <c r="U26" s="27"/>
      <c r="X26" s="3" t="s">
        <v>162</v>
      </c>
      <c r="AA26" s="3" t="s">
        <v>487</v>
      </c>
      <c r="AC26" s="3" t="s">
        <v>261</v>
      </c>
      <c r="AE26" s="3" t="s">
        <v>533</v>
      </c>
      <c r="AF26" s="3" t="s">
        <v>533</v>
      </c>
      <c r="AG26" s="3" t="s">
        <v>84</v>
      </c>
      <c r="AH26" s="3" t="s">
        <v>533</v>
      </c>
    </row>
    <row r="27" spans="1:43">
      <c r="A27" s="3" t="s">
        <v>396</v>
      </c>
      <c r="M27" s="27" t="s">
        <v>43</v>
      </c>
      <c r="N27" s="27" t="s">
        <v>44</v>
      </c>
      <c r="O27" s="27" t="s">
        <v>732</v>
      </c>
      <c r="P27" s="27">
        <v>4</v>
      </c>
      <c r="Q27" s="3" t="s">
        <v>526</v>
      </c>
      <c r="R27" s="27"/>
      <c r="S27" s="27"/>
      <c r="T27" s="27"/>
      <c r="U27" s="27"/>
      <c r="AC27" s="3" t="s">
        <v>262</v>
      </c>
      <c r="AE27" s="3" t="s">
        <v>489</v>
      </c>
      <c r="AF27" s="3" t="s">
        <v>744</v>
      </c>
      <c r="AG27" s="3" t="s">
        <v>318</v>
      </c>
      <c r="AH27" s="3" t="s">
        <v>458</v>
      </c>
    </row>
    <row r="28" spans="1:43">
      <c r="A28" s="3" t="s">
        <v>397</v>
      </c>
      <c r="M28" s="27" t="s">
        <v>44</v>
      </c>
      <c r="N28" s="27" t="s">
        <v>45</v>
      </c>
      <c r="O28" s="27" t="s">
        <v>736</v>
      </c>
      <c r="P28" s="27">
        <v>6</v>
      </c>
      <c r="Q28" s="3" t="s">
        <v>527</v>
      </c>
      <c r="R28" s="27"/>
      <c r="S28" s="27"/>
      <c r="T28" s="27"/>
      <c r="U28" s="27"/>
      <c r="AE28" s="3" t="s">
        <v>289</v>
      </c>
      <c r="AF28" s="3" t="s">
        <v>745</v>
      </c>
      <c r="AG28" s="3" t="s">
        <v>438</v>
      </c>
      <c r="AH28" s="3" t="s">
        <v>460</v>
      </c>
    </row>
    <row r="29" spans="1:43">
      <c r="A29" s="3" t="s">
        <v>398</v>
      </c>
      <c r="M29" s="27" t="s">
        <v>45</v>
      </c>
      <c r="N29" s="27" t="s">
        <v>46</v>
      </c>
      <c r="O29" s="27" t="s">
        <v>737</v>
      </c>
      <c r="P29" s="27">
        <v>20</v>
      </c>
      <c r="Q29" s="3" t="s">
        <v>700</v>
      </c>
      <c r="R29" s="27"/>
      <c r="S29" s="27"/>
      <c r="T29" s="27"/>
      <c r="U29" s="27"/>
      <c r="AE29" s="3" t="s">
        <v>490</v>
      </c>
      <c r="AF29" s="3" t="s">
        <v>746</v>
      </c>
      <c r="AH29" s="3" t="s">
        <v>459</v>
      </c>
    </row>
    <row r="30" spans="1:43">
      <c r="A30" s="3" t="s">
        <v>399</v>
      </c>
      <c r="M30" s="27" t="s">
        <v>46</v>
      </c>
      <c r="N30" s="27" t="s">
        <v>47</v>
      </c>
      <c r="O30" s="27" t="s">
        <v>738</v>
      </c>
      <c r="P30" s="27" t="s">
        <v>278</v>
      </c>
      <c r="Q30" s="27" t="s">
        <v>743</v>
      </c>
      <c r="R30" s="27"/>
      <c r="S30" s="27"/>
      <c r="T30" s="27"/>
      <c r="U30" s="27"/>
      <c r="AE30" s="3" t="s">
        <v>291</v>
      </c>
      <c r="AF30" s="3" t="s">
        <v>487</v>
      </c>
      <c r="AH30" s="3" t="s">
        <v>461</v>
      </c>
    </row>
    <row r="31" spans="1:43">
      <c r="A31" s="3" t="s">
        <v>400</v>
      </c>
      <c r="M31" s="27" t="s">
        <v>47</v>
      </c>
      <c r="N31" s="27" t="s">
        <v>48</v>
      </c>
      <c r="O31" s="27" t="s">
        <v>733</v>
      </c>
      <c r="P31" s="27"/>
      <c r="Q31" s="27" t="s">
        <v>487</v>
      </c>
      <c r="R31" s="27"/>
      <c r="S31" s="27"/>
      <c r="T31" s="27"/>
      <c r="U31" s="27"/>
      <c r="AE31" s="3" t="s">
        <v>292</v>
      </c>
      <c r="AH31" s="3" t="s">
        <v>487</v>
      </c>
    </row>
    <row r="32" spans="1:43">
      <c r="A32" s="3" t="s">
        <v>401</v>
      </c>
      <c r="M32" s="27" t="s">
        <v>48</v>
      </c>
      <c r="N32" s="27" t="s">
        <v>49</v>
      </c>
      <c r="O32" s="27" t="s">
        <v>734</v>
      </c>
      <c r="P32" s="27"/>
      <c r="R32" s="27"/>
      <c r="S32" s="27"/>
      <c r="T32" s="27"/>
      <c r="U32" s="27"/>
      <c r="AE32" s="3" t="s">
        <v>293</v>
      </c>
    </row>
    <row r="33" spans="1:31">
      <c r="A33" s="3" t="s">
        <v>402</v>
      </c>
      <c r="M33" s="27" t="s">
        <v>49</v>
      </c>
      <c r="N33" s="27" t="s">
        <v>50</v>
      </c>
      <c r="O33" s="27" t="s">
        <v>735</v>
      </c>
      <c r="P33" s="27"/>
      <c r="R33" s="27"/>
      <c r="S33" s="27"/>
      <c r="T33" s="27"/>
      <c r="U33" s="27"/>
      <c r="AE33" s="3" t="s">
        <v>487</v>
      </c>
    </row>
    <row r="34" spans="1:31">
      <c r="A34" s="3" t="s">
        <v>403</v>
      </c>
      <c r="M34" s="27" t="s">
        <v>50</v>
      </c>
      <c r="N34" s="27" t="s">
        <v>51</v>
      </c>
      <c r="O34" s="27" t="s">
        <v>739</v>
      </c>
      <c r="P34" s="27"/>
      <c r="R34" s="27"/>
      <c r="S34" s="27"/>
      <c r="T34" s="27"/>
      <c r="U34" s="27"/>
    </row>
    <row r="35" spans="1:31">
      <c r="A35" s="3" t="s">
        <v>404</v>
      </c>
      <c r="M35" s="27" t="s">
        <v>51</v>
      </c>
      <c r="N35" s="27" t="s">
        <v>52</v>
      </c>
      <c r="O35" s="27"/>
      <c r="P35" s="27" t="s">
        <v>497</v>
      </c>
      <c r="R35" s="27"/>
      <c r="S35" s="27"/>
      <c r="T35" s="27"/>
      <c r="U35" s="27"/>
    </row>
    <row r="36" spans="1:31">
      <c r="A36" s="3" t="s">
        <v>405</v>
      </c>
      <c r="M36" s="27" t="s">
        <v>52</v>
      </c>
      <c r="N36" s="27" t="s">
        <v>53</v>
      </c>
      <c r="O36" s="27" t="s">
        <v>492</v>
      </c>
      <c r="P36" s="27"/>
      <c r="Q36" s="27"/>
      <c r="R36" s="27"/>
      <c r="S36" s="27"/>
      <c r="T36" s="27"/>
      <c r="U36" s="27"/>
    </row>
    <row r="37" spans="1:31">
      <c r="A37" s="3" t="s">
        <v>406</v>
      </c>
      <c r="M37" s="27" t="s">
        <v>53</v>
      </c>
      <c r="N37" s="27" t="s">
        <v>54</v>
      </c>
      <c r="O37" s="27" t="s">
        <v>748</v>
      </c>
      <c r="P37" s="27"/>
      <c r="Q37" s="27"/>
      <c r="R37" s="27"/>
      <c r="S37" s="27"/>
      <c r="T37" s="27"/>
      <c r="U37" s="27"/>
    </row>
    <row r="38" spans="1:31">
      <c r="A38" s="3" t="s">
        <v>407</v>
      </c>
      <c r="M38" s="27" t="s">
        <v>54</v>
      </c>
      <c r="N38" s="27" t="s">
        <v>55</v>
      </c>
      <c r="O38" s="27" t="s">
        <v>749</v>
      </c>
      <c r="P38" s="27"/>
      <c r="R38" s="27"/>
      <c r="S38" s="27"/>
      <c r="T38" s="27"/>
      <c r="U38" s="27"/>
    </row>
    <row r="39" spans="1:31">
      <c r="A39" s="3" t="s">
        <v>408</v>
      </c>
      <c r="M39" s="27" t="s">
        <v>55</v>
      </c>
      <c r="N39" s="27" t="s">
        <v>56</v>
      </c>
      <c r="O39" s="27" t="s">
        <v>750</v>
      </c>
      <c r="P39" s="27"/>
      <c r="R39" s="27"/>
      <c r="S39" s="27"/>
      <c r="T39" s="27"/>
      <c r="U39" s="27"/>
    </row>
    <row r="40" spans="1:31">
      <c r="A40" s="3" t="s">
        <v>409</v>
      </c>
      <c r="M40" s="27" t="s">
        <v>56</v>
      </c>
      <c r="N40" s="27" t="s">
        <v>57</v>
      </c>
      <c r="O40" s="27" t="s">
        <v>751</v>
      </c>
      <c r="P40" s="27"/>
      <c r="R40" s="27"/>
      <c r="S40" s="27"/>
      <c r="T40" s="27"/>
      <c r="U40" s="27"/>
    </row>
    <row r="41" spans="1:31">
      <c r="A41" s="3" t="s">
        <v>410</v>
      </c>
      <c r="M41" s="27" t="s">
        <v>57</v>
      </c>
      <c r="N41" s="27" t="s">
        <v>58</v>
      </c>
      <c r="O41" s="27" t="s">
        <v>752</v>
      </c>
      <c r="P41" s="27"/>
      <c r="R41" s="27"/>
      <c r="S41" s="27"/>
      <c r="T41" s="27"/>
      <c r="U41" s="27"/>
    </row>
    <row r="42" spans="1:31">
      <c r="A42" s="3" t="s">
        <v>411</v>
      </c>
      <c r="M42" s="27" t="s">
        <v>58</v>
      </c>
      <c r="N42" s="27" t="s">
        <v>59</v>
      </c>
      <c r="P42" s="27"/>
      <c r="R42" s="27"/>
      <c r="S42" s="27"/>
      <c r="T42" s="27"/>
      <c r="U42" s="27"/>
    </row>
    <row r="43" spans="1:31">
      <c r="A43" s="3" t="s">
        <v>412</v>
      </c>
      <c r="M43" s="27" t="s">
        <v>59</v>
      </c>
      <c r="N43" s="27" t="s">
        <v>60</v>
      </c>
      <c r="O43" s="27" t="s">
        <v>493</v>
      </c>
      <c r="P43" s="27"/>
      <c r="R43" s="27"/>
      <c r="S43" s="27"/>
      <c r="T43" s="27"/>
      <c r="U43" s="27"/>
    </row>
    <row r="44" spans="1:31">
      <c r="A44" s="3" t="s">
        <v>413</v>
      </c>
      <c r="M44" s="27" t="s">
        <v>60</v>
      </c>
      <c r="N44" s="27" t="s">
        <v>61</v>
      </c>
      <c r="O44" s="27" t="s">
        <v>494</v>
      </c>
      <c r="P44" s="27"/>
      <c r="Q44" s="27"/>
      <c r="R44" s="27"/>
      <c r="S44" s="27"/>
      <c r="T44" s="27"/>
      <c r="U44" s="27"/>
    </row>
    <row r="45" spans="1:31">
      <c r="A45" s="3" t="s">
        <v>414</v>
      </c>
      <c r="M45" s="27" t="s">
        <v>61</v>
      </c>
      <c r="N45" s="27" t="s">
        <v>62</v>
      </c>
      <c r="O45" s="27" t="s">
        <v>495</v>
      </c>
      <c r="P45" s="27"/>
      <c r="Q45" s="27"/>
      <c r="R45" s="27"/>
      <c r="S45" s="27"/>
      <c r="T45" s="27"/>
      <c r="U45" s="27"/>
    </row>
    <row r="46" spans="1:31">
      <c r="A46" s="3" t="s">
        <v>415</v>
      </c>
      <c r="M46" s="27" t="s">
        <v>62</v>
      </c>
      <c r="N46" s="27" t="s">
        <v>63</v>
      </c>
      <c r="O46" s="27"/>
      <c r="P46" s="27"/>
      <c r="Q46" s="27"/>
      <c r="R46" s="27"/>
      <c r="S46" s="27"/>
      <c r="T46" s="27"/>
      <c r="U46" s="27"/>
    </row>
    <row r="47" spans="1:31">
      <c r="A47" s="3" t="s">
        <v>416</v>
      </c>
      <c r="M47" s="27" t="s">
        <v>63</v>
      </c>
      <c r="N47" s="27" t="s">
        <v>64</v>
      </c>
      <c r="O47" s="27" t="s">
        <v>487</v>
      </c>
      <c r="P47" s="27"/>
      <c r="Q47" s="27"/>
      <c r="R47" s="27"/>
      <c r="S47" s="27"/>
      <c r="T47" s="27"/>
      <c r="U47" s="27"/>
    </row>
    <row r="48" spans="1:31">
      <c r="A48" s="3" t="s">
        <v>417</v>
      </c>
      <c r="M48" s="27" t="s">
        <v>64</v>
      </c>
      <c r="N48" s="27" t="s">
        <v>65</v>
      </c>
      <c r="O48" s="27"/>
      <c r="P48" s="27"/>
      <c r="Q48" s="27"/>
      <c r="R48" s="27"/>
      <c r="S48" s="27"/>
      <c r="T48" s="27"/>
      <c r="U48" s="27"/>
    </row>
    <row r="49" spans="1:21">
      <c r="A49" s="3" t="s">
        <v>418</v>
      </c>
      <c r="M49" s="27" t="s">
        <v>65</v>
      </c>
      <c r="N49" s="27" t="s">
        <v>66</v>
      </c>
      <c r="O49" s="27"/>
      <c r="P49" s="27"/>
      <c r="Q49" s="27"/>
      <c r="R49" s="27"/>
      <c r="S49" s="27"/>
      <c r="T49" s="27"/>
      <c r="U49" s="27"/>
    </row>
    <row r="50" spans="1:21">
      <c r="A50" s="3" t="s">
        <v>419</v>
      </c>
      <c r="M50" s="27" t="s">
        <v>66</v>
      </c>
      <c r="N50" s="27" t="s">
        <v>67</v>
      </c>
      <c r="O50" s="27"/>
      <c r="P50" s="27"/>
      <c r="Q50" s="27"/>
      <c r="R50" s="27"/>
      <c r="S50" s="27"/>
      <c r="T50" s="27"/>
      <c r="U50" s="27"/>
    </row>
    <row r="51" spans="1:21">
      <c r="M51" s="27" t="s">
        <v>67</v>
      </c>
      <c r="N51" s="27" t="s">
        <v>68</v>
      </c>
      <c r="O51" s="27"/>
      <c r="P51" s="27"/>
      <c r="Q51" s="27"/>
      <c r="R51" s="27"/>
      <c r="S51" s="27"/>
      <c r="T51" s="27"/>
      <c r="U51" s="27"/>
    </row>
    <row r="52" spans="1:21">
      <c r="M52" s="27" t="s">
        <v>68</v>
      </c>
      <c r="N52" s="27" t="s">
        <v>69</v>
      </c>
      <c r="O52" s="27"/>
      <c r="P52" s="27"/>
      <c r="Q52" s="27"/>
      <c r="R52" s="27"/>
      <c r="S52" s="27"/>
      <c r="T52" s="27"/>
      <c r="U52" s="27"/>
    </row>
    <row r="53" spans="1:21">
      <c r="M53" s="27" t="s">
        <v>69</v>
      </c>
      <c r="N53" s="27" t="s">
        <v>71</v>
      </c>
      <c r="O53" s="27"/>
      <c r="P53" s="27"/>
      <c r="Q53" s="27"/>
      <c r="R53" s="27"/>
      <c r="S53" s="27"/>
      <c r="T53" s="27"/>
      <c r="U53" s="27"/>
    </row>
    <row r="54" spans="1:21">
      <c r="M54" s="3" t="s">
        <v>178</v>
      </c>
      <c r="N54" s="27" t="s">
        <v>72</v>
      </c>
      <c r="O54" s="27"/>
      <c r="P54" s="27"/>
      <c r="Q54" s="27"/>
      <c r="R54" s="27"/>
      <c r="S54" s="27"/>
      <c r="T54" s="27"/>
      <c r="U54" s="27"/>
    </row>
    <row r="55" spans="1:21">
      <c r="N55" s="27" t="s">
        <v>73</v>
      </c>
      <c r="O55" s="27"/>
      <c r="P55" s="27"/>
      <c r="Q55" s="27"/>
      <c r="R55" s="27"/>
      <c r="S55" s="27"/>
      <c r="T55" s="27"/>
      <c r="U55" s="27"/>
    </row>
    <row r="56" spans="1:21">
      <c r="N56" s="27" t="s">
        <v>74</v>
      </c>
      <c r="O56" s="27"/>
      <c r="P56" s="27"/>
      <c r="Q56" s="27"/>
      <c r="R56" s="27"/>
      <c r="S56" s="27"/>
      <c r="T56" s="27"/>
      <c r="U56" s="27"/>
    </row>
    <row r="57" spans="1:21">
      <c r="N57" s="27" t="s">
        <v>75</v>
      </c>
      <c r="O57" s="27"/>
      <c r="P57" s="27"/>
      <c r="Q57" s="27"/>
      <c r="R57" s="27"/>
      <c r="S57" s="27"/>
      <c r="T57" s="27"/>
      <c r="U57" s="27"/>
    </row>
    <row r="58" spans="1:21">
      <c r="N58" s="27" t="s">
        <v>76</v>
      </c>
      <c r="O58" s="27"/>
      <c r="P58" s="27"/>
      <c r="Q58" s="27"/>
      <c r="R58" s="27"/>
      <c r="S58" s="27"/>
      <c r="T58" s="27"/>
      <c r="U58" s="27"/>
    </row>
    <row r="59" spans="1:21">
      <c r="N59" s="27" t="s">
        <v>77</v>
      </c>
      <c r="O59" s="27"/>
      <c r="P59" s="27"/>
      <c r="Q59" s="27"/>
      <c r="R59" s="27"/>
      <c r="S59" s="27"/>
      <c r="T59" s="27"/>
      <c r="U59" s="27"/>
    </row>
    <row r="60" spans="1:21">
      <c r="N60" s="27" t="s">
        <v>78</v>
      </c>
      <c r="O60" s="27"/>
      <c r="P60" s="27"/>
      <c r="Q60" s="27"/>
      <c r="R60" s="27"/>
      <c r="S60" s="27"/>
      <c r="T60" s="27"/>
      <c r="U60" s="27"/>
    </row>
    <row r="61" spans="1:21">
      <c r="N61" s="27" t="s">
        <v>79</v>
      </c>
      <c r="O61" s="27"/>
      <c r="P61" s="27"/>
      <c r="Q61" s="27"/>
      <c r="R61" s="27"/>
      <c r="S61" s="27"/>
      <c r="T61" s="27"/>
      <c r="U61" s="27"/>
    </row>
    <row r="62" spans="1:21">
      <c r="N62" s="27" t="s">
        <v>80</v>
      </c>
      <c r="O62" s="27"/>
      <c r="P62" s="27"/>
      <c r="Q62" s="27"/>
      <c r="R62" s="27"/>
      <c r="S62" s="27"/>
      <c r="T62" s="27"/>
      <c r="U62" s="27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67A8-CB79-4C41-B90D-03FB729FE70B}">
  <sheetPr codeName="Sheet2"/>
  <dimension ref="A1:D23"/>
  <sheetViews>
    <sheetView workbookViewId="0">
      <selection activeCell="G22" sqref="G22"/>
    </sheetView>
  </sheetViews>
  <sheetFormatPr defaultColWidth="8.875" defaultRowHeight="19.899999999999999" customHeight="1"/>
  <cols>
    <col min="1" max="1" width="8.875" style="22"/>
    <col min="2" max="2" width="56.75" style="23" customWidth="1"/>
    <col min="3" max="4" width="15.75" style="23" customWidth="1"/>
    <col min="5" max="16384" width="8.875" style="23"/>
  </cols>
  <sheetData>
    <row r="1" spans="1:4" ht="19.899999999999999" customHeight="1">
      <c r="A1" s="22" t="s">
        <v>165</v>
      </c>
      <c r="B1" s="23" t="s">
        <v>167</v>
      </c>
      <c r="C1" s="23" t="s">
        <v>168</v>
      </c>
      <c r="D1" s="23" t="s">
        <v>171</v>
      </c>
    </row>
    <row r="2" spans="1:4" ht="19.899999999999999" customHeight="1">
      <c r="A2" s="22" t="s">
        <v>166</v>
      </c>
      <c r="B2" s="24" t="s">
        <v>169</v>
      </c>
      <c r="C2" s="23" t="s">
        <v>170</v>
      </c>
      <c r="D2" s="23" t="s">
        <v>172</v>
      </c>
    </row>
    <row r="3" spans="1:4" ht="19.899999999999999" customHeight="1">
      <c r="A3" s="22" t="s">
        <v>173</v>
      </c>
      <c r="B3" s="24" t="s">
        <v>174</v>
      </c>
      <c r="C3" s="23" t="s">
        <v>170</v>
      </c>
      <c r="D3" s="23" t="s">
        <v>172</v>
      </c>
    </row>
    <row r="4" spans="1:4" ht="19.899999999999999" customHeight="1">
      <c r="A4" s="22" t="s">
        <v>176</v>
      </c>
      <c r="B4" s="24" t="s">
        <v>271</v>
      </c>
      <c r="C4" s="23" t="s">
        <v>272</v>
      </c>
      <c r="D4" s="23" t="s">
        <v>309</v>
      </c>
    </row>
    <row r="5" spans="1:4" ht="19.899999999999999" customHeight="1">
      <c r="A5" s="22" t="s">
        <v>342</v>
      </c>
      <c r="B5" s="24" t="s">
        <v>343</v>
      </c>
      <c r="C5" s="23" t="s">
        <v>344</v>
      </c>
      <c r="D5" s="23" t="s">
        <v>345</v>
      </c>
    </row>
    <row r="6" spans="1:4" ht="19.899999999999999" customHeight="1">
      <c r="A6" s="22" t="s">
        <v>363</v>
      </c>
      <c r="B6" s="24" t="s">
        <v>364</v>
      </c>
      <c r="C6" s="23" t="s">
        <v>344</v>
      </c>
      <c r="D6" s="23" t="s">
        <v>365</v>
      </c>
    </row>
    <row r="7" spans="1:4" ht="19.899999999999999" customHeight="1">
      <c r="A7" s="22" t="s">
        <v>371</v>
      </c>
      <c r="B7" s="24" t="s">
        <v>366</v>
      </c>
      <c r="C7" s="22" t="s">
        <v>371</v>
      </c>
      <c r="D7" s="22" t="s">
        <v>371</v>
      </c>
    </row>
    <row r="8" spans="1:4" ht="19.899999999999999" customHeight="1">
      <c r="A8" s="22" t="s">
        <v>371</v>
      </c>
      <c r="B8" s="24" t="s">
        <v>367</v>
      </c>
      <c r="C8" s="22" t="s">
        <v>371</v>
      </c>
      <c r="D8" s="22" t="s">
        <v>371</v>
      </c>
    </row>
    <row r="9" spans="1:4" ht="19.899999999999999" customHeight="1">
      <c r="A9" s="22" t="s">
        <v>422</v>
      </c>
      <c r="B9" s="24" t="s">
        <v>423</v>
      </c>
      <c r="C9" s="23" t="s">
        <v>344</v>
      </c>
      <c r="D9" s="23" t="s">
        <v>452</v>
      </c>
    </row>
    <row r="10" spans="1:4" ht="19.899999999999999" customHeight="1">
      <c r="A10" s="22" t="s">
        <v>371</v>
      </c>
      <c r="B10" s="24" t="s">
        <v>451</v>
      </c>
      <c r="C10" s="22" t="s">
        <v>371</v>
      </c>
      <c r="D10" s="22" t="s">
        <v>371</v>
      </c>
    </row>
    <row r="11" spans="1:4" ht="19.899999999999999" customHeight="1">
      <c r="A11" s="22" t="s">
        <v>453</v>
      </c>
      <c r="B11" s="24" t="s">
        <v>454</v>
      </c>
      <c r="C11" s="23" t="s">
        <v>344</v>
      </c>
      <c r="D11" s="23" t="s">
        <v>513</v>
      </c>
    </row>
    <row r="12" spans="1:4" ht="19.899999999999999" customHeight="1">
      <c r="A12" s="22" t="s">
        <v>371</v>
      </c>
      <c r="B12" s="24" t="s">
        <v>455</v>
      </c>
      <c r="C12" s="22" t="s">
        <v>371</v>
      </c>
      <c r="D12" s="22" t="s">
        <v>371</v>
      </c>
    </row>
    <row r="13" spans="1:4" ht="19.899999999999999" customHeight="1">
      <c r="A13" s="22" t="s">
        <v>371</v>
      </c>
      <c r="B13" s="24" t="s">
        <v>462</v>
      </c>
      <c r="C13" s="22" t="s">
        <v>371</v>
      </c>
      <c r="D13" s="22" t="s">
        <v>371</v>
      </c>
    </row>
    <row r="14" spans="1:4" ht="19.899999999999999" customHeight="1">
      <c r="A14" s="22" t="s">
        <v>516</v>
      </c>
      <c r="B14" s="24" t="s">
        <v>517</v>
      </c>
      <c r="C14" s="23" t="s">
        <v>344</v>
      </c>
      <c r="D14" s="23" t="s">
        <v>518</v>
      </c>
    </row>
    <row r="15" spans="1:4" ht="19.899999999999999" customHeight="1">
      <c r="A15" s="22" t="s">
        <v>371</v>
      </c>
      <c r="B15" s="24" t="s">
        <v>519</v>
      </c>
      <c r="C15" s="22" t="s">
        <v>371</v>
      </c>
      <c r="D15" s="22" t="s">
        <v>371</v>
      </c>
    </row>
    <row r="16" spans="1:4" ht="19.899999999999999" customHeight="1">
      <c r="A16" s="22" t="s">
        <v>705</v>
      </c>
      <c r="B16" s="24" t="s">
        <v>706</v>
      </c>
      <c r="C16" s="23" t="s">
        <v>344</v>
      </c>
      <c r="D16" s="23" t="s">
        <v>728</v>
      </c>
    </row>
    <row r="17" spans="2:4" ht="19.899999999999999" customHeight="1">
      <c r="B17" s="24" t="s">
        <v>707</v>
      </c>
      <c r="C17" s="22" t="s">
        <v>371</v>
      </c>
      <c r="D17" s="22" t="s">
        <v>371</v>
      </c>
    </row>
    <row r="18" spans="2:4" ht="19.899999999999999" customHeight="1">
      <c r="B18" s="24" t="s">
        <v>710</v>
      </c>
      <c r="C18" s="22" t="s">
        <v>371</v>
      </c>
      <c r="D18" s="22" t="s">
        <v>371</v>
      </c>
    </row>
    <row r="19" spans="2:4" ht="19.899999999999999" customHeight="1">
      <c r="B19" s="24" t="s">
        <v>711</v>
      </c>
      <c r="C19" s="22" t="s">
        <v>371</v>
      </c>
      <c r="D19" s="22" t="s">
        <v>371</v>
      </c>
    </row>
    <row r="20" spans="2:4" ht="19.899999999999999" customHeight="1">
      <c r="B20" s="24" t="s">
        <v>712</v>
      </c>
      <c r="C20" s="22" t="s">
        <v>371</v>
      </c>
      <c r="D20" s="22" t="s">
        <v>371</v>
      </c>
    </row>
    <row r="21" spans="2:4" ht="19.899999999999999" customHeight="1">
      <c r="B21" s="24" t="s">
        <v>716</v>
      </c>
      <c r="C21" s="22" t="s">
        <v>371</v>
      </c>
      <c r="D21" s="22" t="s">
        <v>371</v>
      </c>
    </row>
    <row r="22" spans="2:4" ht="19.899999999999999" customHeight="1">
      <c r="B22" s="24" t="s">
        <v>722</v>
      </c>
      <c r="C22" s="22" t="s">
        <v>371</v>
      </c>
      <c r="D22" s="22" t="s">
        <v>371</v>
      </c>
    </row>
    <row r="23" spans="2:4" ht="19.899999999999999" customHeight="1">
      <c r="B23" s="24" t="s">
        <v>727</v>
      </c>
      <c r="C23" s="22" t="s">
        <v>371</v>
      </c>
      <c r="D23" s="22" t="s">
        <v>371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2C853-9EA7-464C-8493-9C81D2A0A998}">
  <sheetPr codeName="Sheet4"/>
  <dimension ref="A1"/>
  <sheetViews>
    <sheetView topLeftCell="A16" zoomScaleNormal="100" workbookViewId="0">
      <selection activeCell="S34" sqref="S34"/>
    </sheetView>
  </sheetViews>
  <sheetFormatPr defaultRowHeight="14.95"/>
  <sheetData/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(範例) 规格调查表--1.7版</vt:lpstr>
      <vt:lpstr>(# 輸入號機) 规格调查表--2.1版</vt:lpstr>
      <vt:lpstr>下拉菜单</vt:lpstr>
      <vt:lpstr>版次订正记录</vt:lpstr>
      <vt:lpstr>土建示意图</vt:lpstr>
      <vt:lpstr>'(# 輸入號機) 规格调查表--2.1版'!Print_Area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承瑋 郭</cp:lastModifiedBy>
  <cp:lastPrinted>2023-07-31T01:23:55Z</cp:lastPrinted>
  <dcterms:created xsi:type="dcterms:W3CDTF">2015-06-05T18:19:34Z</dcterms:created>
  <dcterms:modified xsi:type="dcterms:W3CDTF">2024-07-04T05:22:30Z</dcterms:modified>
</cp:coreProperties>
</file>